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B:\kab4\MONITORING\2026\01032026\"/>
    </mc:Choice>
  </mc:AlternateContent>
  <xr:revisionPtr revIDLastSave="0" documentId="13_ncr:1_{F8350A73-9562-4A0B-AA2F-1AFF4127E488}" xr6:coauthVersionLast="47" xr6:coauthVersionMax="47" xr10:uidLastSave="{00000000-0000-0000-0000-000000000000}"/>
  <bookViews>
    <workbookView xWindow="-120" yWindow="-120" windowWidth="29040" windowHeight="15840" tabRatio="771" xr2:uid="{00000000-000D-0000-FFFF-FFFF00000000}"/>
  </bookViews>
  <sheets>
    <sheet name="Власні " sheetId="3" r:id="rId1"/>
    <sheet name="Динаміка" sheetId="16" r:id="rId2"/>
    <sheet name="Власні_до початкового плану_авт" sheetId="22" r:id="rId3"/>
    <sheet name="Власні  (по районах_авт.)" sheetId="17" r:id="rId4"/>
  </sheets>
  <definedNames>
    <definedName name="_" localSheetId="3">#REF!</definedName>
    <definedName name="_" localSheetId="2">#REF!</definedName>
    <definedName name="_" localSheetId="1">#REF!</definedName>
    <definedName name="_">#REF!</definedName>
    <definedName name="_Б21000" localSheetId="3">#REF!</definedName>
    <definedName name="_Б21000" localSheetId="2">#REF!</definedName>
    <definedName name="_Б21000" localSheetId="1">#REF!</definedName>
    <definedName name="_Б21000">#REF!</definedName>
    <definedName name="_Б22000" localSheetId="3">#REF!</definedName>
    <definedName name="_Б22000" localSheetId="2">#REF!</definedName>
    <definedName name="_Б22000" localSheetId="1">#REF!</definedName>
    <definedName name="_Б22000">#REF!</definedName>
    <definedName name="_Б22100" localSheetId="3">#REF!</definedName>
    <definedName name="_Б22100" localSheetId="2">#REF!</definedName>
    <definedName name="_Б22100" localSheetId="1">#REF!</definedName>
    <definedName name="_Б22100">#REF!</definedName>
    <definedName name="_Б22110" localSheetId="3">#REF!</definedName>
    <definedName name="_Б22110" localSheetId="2">#REF!</definedName>
    <definedName name="_Б22110" localSheetId="1">#REF!</definedName>
    <definedName name="_Б22110">#REF!</definedName>
    <definedName name="_Б22111" localSheetId="3">#REF!</definedName>
    <definedName name="_Б22111" localSheetId="2">#REF!</definedName>
    <definedName name="_Б22111" localSheetId="1">#REF!</definedName>
    <definedName name="_Б22111">#REF!</definedName>
    <definedName name="_Б22112" localSheetId="3">#REF!</definedName>
    <definedName name="_Б22112" localSheetId="2">#REF!</definedName>
    <definedName name="_Б22112" localSheetId="1">#REF!</definedName>
    <definedName name="_Б22112">#REF!</definedName>
    <definedName name="_Б22200" localSheetId="3">#REF!</definedName>
    <definedName name="_Б22200" localSheetId="2">#REF!</definedName>
    <definedName name="_Б22200" localSheetId="1">#REF!</definedName>
    <definedName name="_Б22200">#REF!</definedName>
    <definedName name="_Б23000" localSheetId="3">#REF!</definedName>
    <definedName name="_Б23000" localSheetId="2">#REF!</definedName>
    <definedName name="_Б23000" localSheetId="1">#REF!</definedName>
    <definedName name="_Б23000">#REF!</definedName>
    <definedName name="_Б24000" localSheetId="3">#REF!</definedName>
    <definedName name="_Б24000" localSheetId="2">#REF!</definedName>
    <definedName name="_Б24000" localSheetId="1">#REF!</definedName>
    <definedName name="_Б24000">#REF!</definedName>
    <definedName name="_Б25000" localSheetId="3">#REF!</definedName>
    <definedName name="_Б25000" localSheetId="2">#REF!</definedName>
    <definedName name="_Б25000" localSheetId="1">#REF!</definedName>
    <definedName name="_Б25000">#REF!</definedName>
    <definedName name="_Б41000" localSheetId="3">#REF!</definedName>
    <definedName name="_Б41000" localSheetId="2">#REF!</definedName>
    <definedName name="_Б41000" localSheetId="1">#REF!</definedName>
    <definedName name="_Б41000">#REF!</definedName>
    <definedName name="_Б42000" localSheetId="3">#REF!</definedName>
    <definedName name="_Б42000" localSheetId="2">#REF!</definedName>
    <definedName name="_Б42000" localSheetId="1">#REF!</definedName>
    <definedName name="_Б42000">#REF!</definedName>
    <definedName name="_Б43000" localSheetId="3">#REF!</definedName>
    <definedName name="_Б43000" localSheetId="2">#REF!</definedName>
    <definedName name="_Б43000" localSheetId="1">#REF!</definedName>
    <definedName name="_Б43000">#REF!</definedName>
    <definedName name="_Б44000" localSheetId="3">#REF!</definedName>
    <definedName name="_Б44000" localSheetId="2">#REF!</definedName>
    <definedName name="_Б44000" localSheetId="1">#REF!</definedName>
    <definedName name="_Б44000">#REF!</definedName>
    <definedName name="_Б45000" localSheetId="3">#REF!</definedName>
    <definedName name="_Б45000" localSheetId="2">#REF!</definedName>
    <definedName name="_Б45000" localSheetId="1">#REF!</definedName>
    <definedName name="_Б45000">#REF!</definedName>
    <definedName name="_Б46000" localSheetId="3">#REF!</definedName>
    <definedName name="_Б46000" localSheetId="2">#REF!</definedName>
    <definedName name="_Б46000" localSheetId="1">#REF!</definedName>
    <definedName name="_Б46000">#REF!</definedName>
    <definedName name="_В010100" localSheetId="3">#REF!</definedName>
    <definedName name="_В010100" localSheetId="2">#REF!</definedName>
    <definedName name="_В010100" localSheetId="1">#REF!</definedName>
    <definedName name="_В010100">#REF!</definedName>
    <definedName name="_В010200" localSheetId="3">#REF!</definedName>
    <definedName name="_В010200" localSheetId="2">#REF!</definedName>
    <definedName name="_В010200" localSheetId="1">#REF!</definedName>
    <definedName name="_В010200">#REF!</definedName>
    <definedName name="_В040000" localSheetId="3">#REF!</definedName>
    <definedName name="_В040000" localSheetId="2">#REF!</definedName>
    <definedName name="_В040000" localSheetId="1">#REF!</definedName>
    <definedName name="_В040000">#REF!</definedName>
    <definedName name="_В050000" localSheetId="3">#REF!</definedName>
    <definedName name="_В050000" localSheetId="2">#REF!</definedName>
    <definedName name="_В050000" localSheetId="1">#REF!</definedName>
    <definedName name="_В050000">#REF!</definedName>
    <definedName name="_В060000" localSheetId="3">#REF!</definedName>
    <definedName name="_В060000" localSheetId="2">#REF!</definedName>
    <definedName name="_В060000" localSheetId="1">#REF!</definedName>
    <definedName name="_В060000">#REF!</definedName>
    <definedName name="_В070000" localSheetId="3">#REF!</definedName>
    <definedName name="_В070000" localSheetId="2">#REF!</definedName>
    <definedName name="_В070000" localSheetId="1">#REF!</definedName>
    <definedName name="_В070000">#REF!</definedName>
    <definedName name="_В080000" localSheetId="3">#REF!</definedName>
    <definedName name="_В080000" localSheetId="2">#REF!</definedName>
    <definedName name="_В080000" localSheetId="1">#REF!</definedName>
    <definedName name="_В080000">#REF!</definedName>
    <definedName name="_В090000" localSheetId="3">#REF!</definedName>
    <definedName name="_В090000" localSheetId="2">#REF!</definedName>
    <definedName name="_В090000" localSheetId="1">#REF!</definedName>
    <definedName name="_В090000">#REF!</definedName>
    <definedName name="_В090200" localSheetId="3">#REF!</definedName>
    <definedName name="_В090200" localSheetId="2">#REF!</definedName>
    <definedName name="_В090200" localSheetId="1">#REF!</definedName>
    <definedName name="_В090200">#REF!</definedName>
    <definedName name="_В090201" localSheetId="3">#REF!</definedName>
    <definedName name="_В090201" localSheetId="2">#REF!</definedName>
    <definedName name="_В090201" localSheetId="1">#REF!</definedName>
    <definedName name="_В090201">#REF!</definedName>
    <definedName name="_В090202" localSheetId="3">#REF!</definedName>
    <definedName name="_В090202" localSheetId="2">#REF!</definedName>
    <definedName name="_В090202" localSheetId="1">#REF!</definedName>
    <definedName name="_В090202">#REF!</definedName>
    <definedName name="_В090203" localSheetId="3">#REF!</definedName>
    <definedName name="_В090203" localSheetId="2">#REF!</definedName>
    <definedName name="_В090203" localSheetId="1">#REF!</definedName>
    <definedName name="_В090203">#REF!</definedName>
    <definedName name="_В090300" localSheetId="3">#REF!</definedName>
    <definedName name="_В090300" localSheetId="2">#REF!</definedName>
    <definedName name="_В090300" localSheetId="1">#REF!</definedName>
    <definedName name="_В090300">#REF!</definedName>
    <definedName name="_В090301" localSheetId="3">#REF!</definedName>
    <definedName name="_В090301" localSheetId="2">#REF!</definedName>
    <definedName name="_В090301" localSheetId="1">#REF!</definedName>
    <definedName name="_В090301">#REF!</definedName>
    <definedName name="_В090302" localSheetId="3">#REF!</definedName>
    <definedName name="_В090302" localSheetId="2">#REF!</definedName>
    <definedName name="_В090302" localSheetId="1">#REF!</definedName>
    <definedName name="_В090302">#REF!</definedName>
    <definedName name="_В090303" localSheetId="3">#REF!</definedName>
    <definedName name="_В090303" localSheetId="2">#REF!</definedName>
    <definedName name="_В090303" localSheetId="1">#REF!</definedName>
    <definedName name="_В090303">#REF!</definedName>
    <definedName name="_В090304" localSheetId="3">#REF!</definedName>
    <definedName name="_В090304" localSheetId="2">#REF!</definedName>
    <definedName name="_В090304" localSheetId="1">#REF!</definedName>
    <definedName name="_В090304">#REF!</definedName>
    <definedName name="_В090305" localSheetId="3">#REF!</definedName>
    <definedName name="_В090305" localSheetId="2">#REF!</definedName>
    <definedName name="_В090305" localSheetId="1">#REF!</definedName>
    <definedName name="_В090305">#REF!</definedName>
    <definedName name="_В090306" localSheetId="3">#REF!</definedName>
    <definedName name="_В090306" localSheetId="2">#REF!</definedName>
    <definedName name="_В090306" localSheetId="1">#REF!</definedName>
    <definedName name="_В090306">#REF!</definedName>
    <definedName name="_В090307" localSheetId="3">#REF!</definedName>
    <definedName name="_В090307" localSheetId="2">#REF!</definedName>
    <definedName name="_В090307" localSheetId="1">#REF!</definedName>
    <definedName name="_В090307">#REF!</definedName>
    <definedName name="_В090400" localSheetId="3">#REF!</definedName>
    <definedName name="_В090400" localSheetId="2">#REF!</definedName>
    <definedName name="_В090400" localSheetId="1">#REF!</definedName>
    <definedName name="_В090400">#REF!</definedName>
    <definedName name="_В090405" localSheetId="3">#REF!</definedName>
    <definedName name="_В090405" localSheetId="2">#REF!</definedName>
    <definedName name="_В090405" localSheetId="1">#REF!</definedName>
    <definedName name="_В090405">#REF!</definedName>
    <definedName name="_В090412" localSheetId="3">#REF!</definedName>
    <definedName name="_В090412" localSheetId="2">#REF!</definedName>
    <definedName name="_В090412" localSheetId="1">#REF!</definedName>
    <definedName name="_В090412">#REF!</definedName>
    <definedName name="_В090601" localSheetId="3">#REF!</definedName>
    <definedName name="_В090601" localSheetId="2">#REF!</definedName>
    <definedName name="_В090601" localSheetId="1">#REF!</definedName>
    <definedName name="_В090601">#REF!</definedName>
    <definedName name="_В090700" localSheetId="3">#REF!</definedName>
    <definedName name="_В090700" localSheetId="2">#REF!</definedName>
    <definedName name="_В090700" localSheetId="1">#REF!</definedName>
    <definedName name="_В090700">#REF!</definedName>
    <definedName name="_В090900" localSheetId="3">#REF!</definedName>
    <definedName name="_В090900" localSheetId="2">#REF!</definedName>
    <definedName name="_В090900" localSheetId="1">#REF!</definedName>
    <definedName name="_В090900">#REF!</definedName>
    <definedName name="_В091100" localSheetId="3">#REF!</definedName>
    <definedName name="_В091100" localSheetId="2">#REF!</definedName>
    <definedName name="_В091100" localSheetId="1">#REF!</definedName>
    <definedName name="_В091100">#REF!</definedName>
    <definedName name="_В091200" localSheetId="3">#REF!</definedName>
    <definedName name="_В091200" localSheetId="2">#REF!</definedName>
    <definedName name="_В091200" localSheetId="1">#REF!</definedName>
    <definedName name="_В091200">#REF!</definedName>
    <definedName name="_В100000" localSheetId="3">#REF!</definedName>
    <definedName name="_В100000" localSheetId="2">#REF!</definedName>
    <definedName name="_В100000" localSheetId="1">#REF!</definedName>
    <definedName name="_В100000">#REF!</definedName>
    <definedName name="_В100100" localSheetId="3">#REF!</definedName>
    <definedName name="_В100100" localSheetId="2">#REF!</definedName>
    <definedName name="_В100100" localSheetId="1">#REF!</definedName>
    <definedName name="_В100100">#REF!</definedName>
    <definedName name="_В100103" localSheetId="3">#REF!</definedName>
    <definedName name="_В100103" localSheetId="2">#REF!</definedName>
    <definedName name="_В100103" localSheetId="1">#REF!</definedName>
    <definedName name="_В100103">#REF!</definedName>
    <definedName name="_В100200" localSheetId="3">#REF!</definedName>
    <definedName name="_В100200" localSheetId="2">#REF!</definedName>
    <definedName name="_В100200" localSheetId="1">#REF!</definedName>
    <definedName name="_В100200">#REF!</definedName>
    <definedName name="_В100203" localSheetId="3">#REF!</definedName>
    <definedName name="_В100203" localSheetId="2">#REF!</definedName>
    <definedName name="_В100203" localSheetId="1">#REF!</definedName>
    <definedName name="_В100203">#REF!</definedName>
    <definedName name="_В100204" localSheetId="3">#REF!</definedName>
    <definedName name="_В100204" localSheetId="2">#REF!</definedName>
    <definedName name="_В100204" localSheetId="1">#REF!</definedName>
    <definedName name="_В100204">#REF!</definedName>
    <definedName name="_В110000" localSheetId="3">#REF!</definedName>
    <definedName name="_В110000" localSheetId="2">#REF!</definedName>
    <definedName name="_В110000" localSheetId="1">#REF!</definedName>
    <definedName name="_В110000">#REF!</definedName>
    <definedName name="_В120000" localSheetId="3">#REF!</definedName>
    <definedName name="_В120000" localSheetId="2">#REF!</definedName>
    <definedName name="_В120000" localSheetId="1">#REF!</definedName>
    <definedName name="_В120000">#REF!</definedName>
    <definedName name="_В130000" localSheetId="3">#REF!</definedName>
    <definedName name="_В130000" localSheetId="2">#REF!</definedName>
    <definedName name="_В130000" localSheetId="1">#REF!</definedName>
    <definedName name="_В130000">#REF!</definedName>
    <definedName name="_В140000" localSheetId="3">#REF!</definedName>
    <definedName name="_В140000" localSheetId="2">#REF!</definedName>
    <definedName name="_В140000" localSheetId="1">#REF!</definedName>
    <definedName name="_В140000">#REF!</definedName>
    <definedName name="_В140102" localSheetId="3">#REF!</definedName>
    <definedName name="_В140102" localSheetId="2">#REF!</definedName>
    <definedName name="_В140102" localSheetId="1">#REF!</definedName>
    <definedName name="_В140102">#REF!</definedName>
    <definedName name="_В150000" localSheetId="3">#REF!</definedName>
    <definedName name="_В150000" localSheetId="2">#REF!</definedName>
    <definedName name="_В150000" localSheetId="1">#REF!</definedName>
    <definedName name="_В150000">#REF!</definedName>
    <definedName name="_В150101" localSheetId="3">#REF!</definedName>
    <definedName name="_В150101" localSheetId="2">#REF!</definedName>
    <definedName name="_В150101" localSheetId="1">#REF!</definedName>
    <definedName name="_В150101">#REF!</definedName>
    <definedName name="_В160000" localSheetId="3">#REF!</definedName>
    <definedName name="_В160000" localSheetId="2">#REF!</definedName>
    <definedName name="_В160000" localSheetId="1">#REF!</definedName>
    <definedName name="_В160000">#REF!</definedName>
    <definedName name="_В160100" localSheetId="3">#REF!</definedName>
    <definedName name="_В160100" localSheetId="2">#REF!</definedName>
    <definedName name="_В160100" localSheetId="1">#REF!</definedName>
    <definedName name="_В160100">#REF!</definedName>
    <definedName name="_В160103" localSheetId="3">#REF!</definedName>
    <definedName name="_В160103" localSheetId="2">#REF!</definedName>
    <definedName name="_В160103" localSheetId="1">#REF!</definedName>
    <definedName name="_В160103">#REF!</definedName>
    <definedName name="_В160200" localSheetId="3">#REF!</definedName>
    <definedName name="_В160200" localSheetId="2">#REF!</definedName>
    <definedName name="_В160200" localSheetId="1">#REF!</definedName>
    <definedName name="_В160200">#REF!</definedName>
    <definedName name="_В160300" localSheetId="3">#REF!</definedName>
    <definedName name="_В160300" localSheetId="2">#REF!</definedName>
    <definedName name="_В160300" localSheetId="1">#REF!</definedName>
    <definedName name="_В160300">#REF!</definedName>
    <definedName name="_В160304" localSheetId="3">#REF!</definedName>
    <definedName name="_В160304" localSheetId="2">#REF!</definedName>
    <definedName name="_В160304" localSheetId="1">#REF!</definedName>
    <definedName name="_В160304">#REF!</definedName>
    <definedName name="_В170000" localSheetId="3">#REF!</definedName>
    <definedName name="_В170000" localSheetId="2">#REF!</definedName>
    <definedName name="_В170000" localSheetId="1">#REF!</definedName>
    <definedName name="_В170000">#REF!</definedName>
    <definedName name="_В170100" localSheetId="3">#REF!</definedName>
    <definedName name="_В170100" localSheetId="2">#REF!</definedName>
    <definedName name="_В170100" localSheetId="1">#REF!</definedName>
    <definedName name="_В170100">#REF!</definedName>
    <definedName name="_В170101" localSheetId="3">#REF!</definedName>
    <definedName name="_В170101" localSheetId="2">#REF!</definedName>
    <definedName name="_В170101" localSheetId="1">#REF!</definedName>
    <definedName name="_В170101">#REF!</definedName>
    <definedName name="_В170300" localSheetId="3">#REF!</definedName>
    <definedName name="_В170300" localSheetId="2">#REF!</definedName>
    <definedName name="_В170300" localSheetId="1">#REF!</definedName>
    <definedName name="_В170300">#REF!</definedName>
    <definedName name="_В170303" localSheetId="3">#REF!</definedName>
    <definedName name="_В170303" localSheetId="2">#REF!</definedName>
    <definedName name="_В170303" localSheetId="1">#REF!</definedName>
    <definedName name="_В170303">#REF!</definedName>
    <definedName name="_В170600" localSheetId="3">#REF!</definedName>
    <definedName name="_В170600" localSheetId="2">#REF!</definedName>
    <definedName name="_В170600" localSheetId="1">#REF!</definedName>
    <definedName name="_В170600">#REF!</definedName>
    <definedName name="_В170601" localSheetId="3">#REF!</definedName>
    <definedName name="_В170601" localSheetId="2">#REF!</definedName>
    <definedName name="_В170601" localSheetId="1">#REF!</definedName>
    <definedName name="_В170601">#REF!</definedName>
    <definedName name="_В170700" localSheetId="3">#REF!</definedName>
    <definedName name="_В170700" localSheetId="2">#REF!</definedName>
    <definedName name="_В170700" localSheetId="1">#REF!</definedName>
    <definedName name="_В170700">#REF!</definedName>
    <definedName name="_В170703" localSheetId="3">#REF!</definedName>
    <definedName name="_В170703" localSheetId="2">#REF!</definedName>
    <definedName name="_В170703" localSheetId="1">#REF!</definedName>
    <definedName name="_В170703">#REF!</definedName>
    <definedName name="_В200000" localSheetId="3">#REF!</definedName>
    <definedName name="_В200000" localSheetId="2">#REF!</definedName>
    <definedName name="_В200000" localSheetId="1">#REF!</definedName>
    <definedName name="_В200000">#REF!</definedName>
    <definedName name="_В210000" localSheetId="3">#REF!</definedName>
    <definedName name="_В210000" localSheetId="2">#REF!</definedName>
    <definedName name="_В210000" localSheetId="1">#REF!</definedName>
    <definedName name="_В210000">#REF!</definedName>
    <definedName name="_В210200" localSheetId="3">#REF!</definedName>
    <definedName name="_В210200" localSheetId="2">#REF!</definedName>
    <definedName name="_В210200" localSheetId="1">#REF!</definedName>
    <definedName name="_В210200">#REF!</definedName>
    <definedName name="_В240000" localSheetId="3">#REF!</definedName>
    <definedName name="_В240000" localSheetId="2">#REF!</definedName>
    <definedName name="_В240000" localSheetId="1">#REF!</definedName>
    <definedName name="_В240000">#REF!</definedName>
    <definedName name="_В240600" localSheetId="3">#REF!</definedName>
    <definedName name="_В240600" localSheetId="2">#REF!</definedName>
    <definedName name="_В240600" localSheetId="1">#REF!</definedName>
    <definedName name="_В240600">#REF!</definedName>
    <definedName name="_В250000" localSheetId="3">#REF!</definedName>
    <definedName name="_В250000" localSheetId="2">#REF!</definedName>
    <definedName name="_В250000" localSheetId="1">#REF!</definedName>
    <definedName name="_В250000">#REF!</definedName>
    <definedName name="_В250102" localSheetId="3">#REF!</definedName>
    <definedName name="_В250102" localSheetId="2">#REF!</definedName>
    <definedName name="_В250102" localSheetId="1">#REF!</definedName>
    <definedName name="_В250102">#REF!</definedName>
    <definedName name="_В250200" localSheetId="3">#REF!</definedName>
    <definedName name="_В250200" localSheetId="2">#REF!</definedName>
    <definedName name="_В250200" localSheetId="1">#REF!</definedName>
    <definedName name="_В250200">#REF!</definedName>
    <definedName name="_В250301" localSheetId="3">#REF!</definedName>
    <definedName name="_В250301" localSheetId="2">#REF!</definedName>
    <definedName name="_В250301" localSheetId="1">#REF!</definedName>
    <definedName name="_В250301">#REF!</definedName>
    <definedName name="_В250307" localSheetId="3">#REF!</definedName>
    <definedName name="_В250307" localSheetId="2">#REF!</definedName>
    <definedName name="_В250307" localSheetId="1">#REF!</definedName>
    <definedName name="_В250307">#REF!</definedName>
    <definedName name="_В250500" localSheetId="3">#REF!</definedName>
    <definedName name="_В250500" localSheetId="2">#REF!</definedName>
    <definedName name="_В250500" localSheetId="1">#REF!</definedName>
    <definedName name="_В250500">#REF!</definedName>
    <definedName name="_В250501" localSheetId="3">#REF!</definedName>
    <definedName name="_В250501" localSheetId="2">#REF!</definedName>
    <definedName name="_В250501" localSheetId="1">#REF!</definedName>
    <definedName name="_В250501">#REF!</definedName>
    <definedName name="_В250502" localSheetId="3">#REF!</definedName>
    <definedName name="_В250502" localSheetId="2">#REF!</definedName>
    <definedName name="_В250502" localSheetId="1">#REF!</definedName>
    <definedName name="_В250502">#REF!</definedName>
    <definedName name="_Д100000" localSheetId="3">#REF!</definedName>
    <definedName name="_Д100000" localSheetId="2">#REF!</definedName>
    <definedName name="_Д100000" localSheetId="1">#REF!</definedName>
    <definedName name="_Д100000">#REF!</definedName>
    <definedName name="_Д110000" localSheetId="3">#REF!</definedName>
    <definedName name="_Д110000" localSheetId="2">#REF!</definedName>
    <definedName name="_Д110000" localSheetId="1">#REF!</definedName>
    <definedName name="_Д110000">#REF!</definedName>
    <definedName name="_Д110100" localSheetId="3">#REF!</definedName>
    <definedName name="_Д110100" localSheetId="2">#REF!</definedName>
    <definedName name="_Д110100" localSheetId="1">#REF!</definedName>
    <definedName name="_Д110100">#REF!</definedName>
    <definedName name="_Д110200" localSheetId="3">#REF!</definedName>
    <definedName name="_Д110200" localSheetId="2">#REF!</definedName>
    <definedName name="_Д110200" localSheetId="1">#REF!</definedName>
    <definedName name="_Д110200">#REF!</definedName>
    <definedName name="_Д120000" localSheetId="3">#REF!</definedName>
    <definedName name="_Д120000" localSheetId="2">#REF!</definedName>
    <definedName name="_Д120000" localSheetId="1">#REF!</definedName>
    <definedName name="_Д120000">#REF!</definedName>
    <definedName name="_Д120200" localSheetId="3">#REF!</definedName>
    <definedName name="_Д120200" localSheetId="2">#REF!</definedName>
    <definedName name="_Д120200" localSheetId="1">#REF!</definedName>
    <definedName name="_Д120200">#REF!</definedName>
    <definedName name="_Д130000" localSheetId="3">#REF!</definedName>
    <definedName name="_Д130000" localSheetId="2">#REF!</definedName>
    <definedName name="_Д130000" localSheetId="1">#REF!</definedName>
    <definedName name="_Д130000">#REF!</definedName>
    <definedName name="_Д130100" localSheetId="3">#REF!</definedName>
    <definedName name="_Д130100" localSheetId="2">#REF!</definedName>
    <definedName name="_Д130100" localSheetId="1">#REF!</definedName>
    <definedName name="_Д130100">#REF!</definedName>
    <definedName name="_Д130200" localSheetId="3">#REF!</definedName>
    <definedName name="_Д130200" localSheetId="2">#REF!</definedName>
    <definedName name="_Д130200" localSheetId="1">#REF!</definedName>
    <definedName name="_Д130200">#REF!</definedName>
    <definedName name="_Д130300" localSheetId="3">#REF!</definedName>
    <definedName name="_Д130300" localSheetId="2">#REF!</definedName>
    <definedName name="_Д130300" localSheetId="1">#REF!</definedName>
    <definedName name="_Д130300">#REF!</definedName>
    <definedName name="_Д130500" localSheetId="3">#REF!</definedName>
    <definedName name="_Д130500" localSheetId="2">#REF!</definedName>
    <definedName name="_Д130500" localSheetId="1">#REF!</definedName>
    <definedName name="_Д130500">#REF!</definedName>
    <definedName name="_Д140000" localSheetId="3">#REF!</definedName>
    <definedName name="_Д140000" localSheetId="2">#REF!</definedName>
    <definedName name="_Д140000" localSheetId="1">#REF!</definedName>
    <definedName name="_Д140000">#REF!</definedName>
    <definedName name="_Д140601" localSheetId="3">#REF!</definedName>
    <definedName name="_Д140601" localSheetId="2">#REF!</definedName>
    <definedName name="_Д140601" localSheetId="1">#REF!</definedName>
    <definedName name="_Д140601">#REF!</definedName>
    <definedName name="_Д140602" localSheetId="3">#REF!</definedName>
    <definedName name="_Д140602" localSheetId="2">#REF!</definedName>
    <definedName name="_Д140602" localSheetId="1">#REF!</definedName>
    <definedName name="_Д140602">#REF!</definedName>
    <definedName name="_Д140603" localSheetId="3">#REF!</definedName>
    <definedName name="_Д140603" localSheetId="2">#REF!</definedName>
    <definedName name="_Д140603" localSheetId="1">#REF!</definedName>
    <definedName name="_Д140603">#REF!</definedName>
    <definedName name="_Д140700" localSheetId="3">#REF!</definedName>
    <definedName name="_Д140700" localSheetId="2">#REF!</definedName>
    <definedName name="_Д140700" localSheetId="1">#REF!</definedName>
    <definedName name="_Д140700">#REF!</definedName>
    <definedName name="_Д160000" localSheetId="3">#REF!</definedName>
    <definedName name="_Д160000" localSheetId="2">#REF!</definedName>
    <definedName name="_Д160000" localSheetId="1">#REF!</definedName>
    <definedName name="_Д160000">#REF!</definedName>
    <definedName name="_Д160100" localSheetId="3">#REF!</definedName>
    <definedName name="_Д160100" localSheetId="2">#REF!</definedName>
    <definedName name="_Д160100" localSheetId="1">#REF!</definedName>
    <definedName name="_Д160100">#REF!</definedName>
    <definedName name="_Д160200" localSheetId="3">#REF!</definedName>
    <definedName name="_Д160200" localSheetId="2">#REF!</definedName>
    <definedName name="_Д160200" localSheetId="1">#REF!</definedName>
    <definedName name="_Д160200">#REF!</definedName>
    <definedName name="_Д160300" localSheetId="3">#REF!</definedName>
    <definedName name="_Д160300" localSheetId="2">#REF!</definedName>
    <definedName name="_Д160300" localSheetId="1">#REF!</definedName>
    <definedName name="_Д160300">#REF!</definedName>
    <definedName name="_Д200000" localSheetId="3">#REF!</definedName>
    <definedName name="_Д200000" localSheetId="2">#REF!</definedName>
    <definedName name="_Д200000" localSheetId="1">#REF!</definedName>
    <definedName name="_Д200000">#REF!</definedName>
    <definedName name="_Д210000" localSheetId="3">#REF!</definedName>
    <definedName name="_Д210000" localSheetId="2">#REF!</definedName>
    <definedName name="_Д210000" localSheetId="1">#REF!</definedName>
    <definedName name="_Д210000">#REF!</definedName>
    <definedName name="_Д210700" localSheetId="3">#REF!</definedName>
    <definedName name="_Д210700" localSheetId="2">#REF!</definedName>
    <definedName name="_Д210700" localSheetId="1">#REF!</definedName>
    <definedName name="_Д210700">#REF!</definedName>
    <definedName name="_Д220000" localSheetId="3">#REF!</definedName>
    <definedName name="_Д220000" localSheetId="2">#REF!</definedName>
    <definedName name="_Д220000" localSheetId="1">#REF!</definedName>
    <definedName name="_Д220000">#REF!</definedName>
    <definedName name="_Д220800" localSheetId="3">#REF!</definedName>
    <definedName name="_Д220800" localSheetId="2">#REF!</definedName>
    <definedName name="_Д220800" localSheetId="1">#REF!</definedName>
    <definedName name="_Д220800">#REF!</definedName>
    <definedName name="_Д220900" localSheetId="3">#REF!</definedName>
    <definedName name="_Д220900" localSheetId="2">#REF!</definedName>
    <definedName name="_Д220900" localSheetId="1">#REF!</definedName>
    <definedName name="_Д220900">#REF!</definedName>
    <definedName name="_Д230000" localSheetId="3">#REF!</definedName>
    <definedName name="_Д230000" localSheetId="2">#REF!</definedName>
    <definedName name="_Д230000" localSheetId="1">#REF!</definedName>
    <definedName name="_Д230000">#REF!</definedName>
    <definedName name="_Д240000" localSheetId="3">#REF!</definedName>
    <definedName name="_Д240000" localSheetId="2">#REF!</definedName>
    <definedName name="_Д240000" localSheetId="1">#REF!</definedName>
    <definedName name="_Д240000">#REF!</definedName>
    <definedName name="_Д240800" localSheetId="3">#REF!</definedName>
    <definedName name="_Д240800" localSheetId="2">#REF!</definedName>
    <definedName name="_Д240800" localSheetId="1">#REF!</definedName>
    <definedName name="_Д240800">#REF!</definedName>
    <definedName name="_Д400000" localSheetId="3">#REF!</definedName>
    <definedName name="_Д400000" localSheetId="2">#REF!</definedName>
    <definedName name="_Д400000" localSheetId="1">#REF!</definedName>
    <definedName name="_Д400000">#REF!</definedName>
    <definedName name="_Д410100" localSheetId="3">#REF!</definedName>
    <definedName name="_Д410100" localSheetId="2">#REF!</definedName>
    <definedName name="_Д410100" localSheetId="1">#REF!</definedName>
    <definedName name="_Д410100">#REF!</definedName>
    <definedName name="_Д410400" localSheetId="3">#REF!</definedName>
    <definedName name="_Д410400" localSheetId="2">#REF!</definedName>
    <definedName name="_Д410400" localSheetId="1">#REF!</definedName>
    <definedName name="_Д410400">#REF!</definedName>
    <definedName name="_Д500000" localSheetId="3">#REF!</definedName>
    <definedName name="_Д500000" localSheetId="2">#REF!</definedName>
    <definedName name="_Д500000" localSheetId="1">#REF!</definedName>
    <definedName name="_Д500000">#REF!</definedName>
    <definedName name="_Д500800" localSheetId="3">#REF!</definedName>
    <definedName name="_Д500800" localSheetId="2">#REF!</definedName>
    <definedName name="_Д500800" localSheetId="1">#REF!</definedName>
    <definedName name="_Д500800">#REF!</definedName>
    <definedName name="_Д500900" localSheetId="3">#REF!</definedName>
    <definedName name="_Д500900" localSheetId="2">#REF!</definedName>
    <definedName name="_Д500900" localSheetId="1">#REF!</definedName>
    <definedName name="_Д500900">#REF!</definedName>
    <definedName name="_Е1000" localSheetId="3">#REF!</definedName>
    <definedName name="_Е1000" localSheetId="2">#REF!</definedName>
    <definedName name="_Е1000" localSheetId="1">#REF!</definedName>
    <definedName name="_Е1000">#REF!</definedName>
    <definedName name="_Е1100" localSheetId="3">#REF!</definedName>
    <definedName name="_Е1100" localSheetId="2">#REF!</definedName>
    <definedName name="_Е1100" localSheetId="1">#REF!</definedName>
    <definedName name="_Е1100">#REF!</definedName>
    <definedName name="_Е1110" localSheetId="3">#REF!</definedName>
    <definedName name="_Е1110" localSheetId="2">#REF!</definedName>
    <definedName name="_Е1110" localSheetId="1">#REF!</definedName>
    <definedName name="_Е1110">#REF!</definedName>
    <definedName name="_Е1120" localSheetId="3">#REF!</definedName>
    <definedName name="_Е1120" localSheetId="2">#REF!</definedName>
    <definedName name="_Е1120" localSheetId="1">#REF!</definedName>
    <definedName name="_Е1120">#REF!</definedName>
    <definedName name="_Е1130" localSheetId="3">#REF!</definedName>
    <definedName name="_Е1130" localSheetId="2">#REF!</definedName>
    <definedName name="_Е1130" localSheetId="1">#REF!</definedName>
    <definedName name="_Е1130">#REF!</definedName>
    <definedName name="_Е1140" localSheetId="3">#REF!</definedName>
    <definedName name="_Е1140" localSheetId="2">#REF!</definedName>
    <definedName name="_Е1140" localSheetId="1">#REF!</definedName>
    <definedName name="_Е1140">#REF!</definedName>
    <definedName name="_Е1150" localSheetId="3">#REF!</definedName>
    <definedName name="_Е1150" localSheetId="2">#REF!</definedName>
    <definedName name="_Е1150" localSheetId="1">#REF!</definedName>
    <definedName name="_Е1150">#REF!</definedName>
    <definedName name="_Е1160" localSheetId="3">#REF!</definedName>
    <definedName name="_Е1160" localSheetId="2">#REF!</definedName>
    <definedName name="_Е1160" localSheetId="1">#REF!</definedName>
    <definedName name="_Е1160">#REF!</definedName>
    <definedName name="_Е1161" localSheetId="3">#REF!</definedName>
    <definedName name="_Е1161" localSheetId="2">#REF!</definedName>
    <definedName name="_Е1161" localSheetId="1">#REF!</definedName>
    <definedName name="_Е1161">#REF!</definedName>
    <definedName name="_Е1162" localSheetId="3">#REF!</definedName>
    <definedName name="_Е1162" localSheetId="2">#REF!</definedName>
    <definedName name="_Е1162" localSheetId="1">#REF!</definedName>
    <definedName name="_Е1162">#REF!</definedName>
    <definedName name="_Е1163" localSheetId="3">#REF!</definedName>
    <definedName name="_Е1163" localSheetId="2">#REF!</definedName>
    <definedName name="_Е1163" localSheetId="1">#REF!</definedName>
    <definedName name="_Е1163">#REF!</definedName>
    <definedName name="_Е1164" localSheetId="3">#REF!</definedName>
    <definedName name="_Е1164" localSheetId="2">#REF!</definedName>
    <definedName name="_Е1164" localSheetId="1">#REF!</definedName>
    <definedName name="_Е1164">#REF!</definedName>
    <definedName name="_Е1170" localSheetId="3">#REF!</definedName>
    <definedName name="_Е1170" localSheetId="2">#REF!</definedName>
    <definedName name="_Е1170" localSheetId="1">#REF!</definedName>
    <definedName name="_Е1170">#REF!</definedName>
    <definedName name="_Е1200" localSheetId="3">#REF!</definedName>
    <definedName name="_Е1200" localSheetId="2">#REF!</definedName>
    <definedName name="_Е1200" localSheetId="1">#REF!</definedName>
    <definedName name="_Е1200">#REF!</definedName>
    <definedName name="_Е1300" localSheetId="3">#REF!</definedName>
    <definedName name="_Е1300" localSheetId="2">#REF!</definedName>
    <definedName name="_Е1300" localSheetId="1">#REF!</definedName>
    <definedName name="_Е1300">#REF!</definedName>
    <definedName name="_Е1340" localSheetId="3">#REF!</definedName>
    <definedName name="_Е1340" localSheetId="2">#REF!</definedName>
    <definedName name="_Е1340" localSheetId="1">#REF!</definedName>
    <definedName name="_Е1340">#REF!</definedName>
    <definedName name="_Е2000" localSheetId="3">#REF!</definedName>
    <definedName name="_Е2000" localSheetId="2">#REF!</definedName>
    <definedName name="_Е2000" localSheetId="1">#REF!</definedName>
    <definedName name="_Е2000">#REF!</definedName>
    <definedName name="_Е2100" localSheetId="3">#REF!</definedName>
    <definedName name="_Е2100" localSheetId="2">#REF!</definedName>
    <definedName name="_Е2100" localSheetId="1">#REF!</definedName>
    <definedName name="_Е2100">#REF!</definedName>
    <definedName name="_Е2110" localSheetId="3">#REF!</definedName>
    <definedName name="_Е2110" localSheetId="2">#REF!</definedName>
    <definedName name="_Е2110" localSheetId="1">#REF!</definedName>
    <definedName name="_Е2110">#REF!</definedName>
    <definedName name="_Е2120" localSheetId="3">#REF!</definedName>
    <definedName name="_Е2120" localSheetId="2">#REF!</definedName>
    <definedName name="_Е2120" localSheetId="1">#REF!</definedName>
    <definedName name="_Е2120">#REF!</definedName>
    <definedName name="_Е2130" localSheetId="3">#REF!</definedName>
    <definedName name="_Е2130" localSheetId="2">#REF!</definedName>
    <definedName name="_Е2130" localSheetId="1">#REF!</definedName>
    <definedName name="_Е2130">#REF!</definedName>
    <definedName name="_Е2200" localSheetId="3">#REF!</definedName>
    <definedName name="_Е2200" localSheetId="2">#REF!</definedName>
    <definedName name="_Е2200" localSheetId="1">#REF!</definedName>
    <definedName name="_Е2200">#REF!</definedName>
    <definedName name="_Е2300" localSheetId="3">#REF!</definedName>
    <definedName name="_Е2300" localSheetId="2">#REF!</definedName>
    <definedName name="_Е2300" localSheetId="1">#REF!</definedName>
    <definedName name="_Е2300">#REF!</definedName>
    <definedName name="_Е3000" localSheetId="3">#REF!</definedName>
    <definedName name="_Е3000" localSheetId="2">#REF!</definedName>
    <definedName name="_Е3000" localSheetId="1">#REF!</definedName>
    <definedName name="_Е3000">#REF!</definedName>
    <definedName name="_Е4000" localSheetId="3">#REF!</definedName>
    <definedName name="_Е4000" localSheetId="2">#REF!</definedName>
    <definedName name="_Е4000" localSheetId="1">#REF!</definedName>
    <definedName name="_Е4000">#REF!</definedName>
    <definedName name="_ІБ900501" localSheetId="3">#REF!</definedName>
    <definedName name="_ІБ900501" localSheetId="2">#REF!</definedName>
    <definedName name="_ІБ900501" localSheetId="1">#REF!</definedName>
    <definedName name="_ІБ900501">#REF!</definedName>
    <definedName name="_ІБ900502" localSheetId="3">#REF!</definedName>
    <definedName name="_ІБ900502" localSheetId="2">#REF!</definedName>
    <definedName name="_ІБ900502" localSheetId="1">#REF!</definedName>
    <definedName name="_ІБ900502">#REF!</definedName>
    <definedName name="_ІВ900201" localSheetId="3">#REF!</definedName>
    <definedName name="_ІВ900201" localSheetId="2">#REF!</definedName>
    <definedName name="_ІВ900201" localSheetId="1">#REF!</definedName>
    <definedName name="_ІВ900201">#REF!</definedName>
    <definedName name="_ІВ900202" localSheetId="3">#REF!</definedName>
    <definedName name="_ІВ900202" localSheetId="2">#REF!</definedName>
    <definedName name="_ІВ900202" localSheetId="1">#REF!</definedName>
    <definedName name="_ІВ900202">#REF!</definedName>
    <definedName name="_ІД900101" localSheetId="3">#REF!</definedName>
    <definedName name="_ІД900101" localSheetId="2">#REF!</definedName>
    <definedName name="_ІД900101" localSheetId="1">#REF!</definedName>
    <definedName name="_ІД900101">#REF!</definedName>
    <definedName name="_ІД900102" localSheetId="3">#REF!</definedName>
    <definedName name="_ІД900102" localSheetId="2">#REF!</definedName>
    <definedName name="_ІД900102" localSheetId="1">#REF!</definedName>
    <definedName name="_ІД900102">#REF!</definedName>
    <definedName name="_ІЕ900203" localSheetId="3">#REF!</definedName>
    <definedName name="_ІЕ900203" localSheetId="2">#REF!</definedName>
    <definedName name="_ІЕ900203" localSheetId="1">#REF!</definedName>
    <definedName name="_ІЕ900203">#REF!</definedName>
    <definedName name="_ІЕ900300" localSheetId="3">#REF!</definedName>
    <definedName name="_ІЕ900300" localSheetId="2">#REF!</definedName>
    <definedName name="_ІЕ900300" localSheetId="1">#REF!</definedName>
    <definedName name="_ІЕ900300">#REF!</definedName>
    <definedName name="_ІФ900400" localSheetId="3">#REF!</definedName>
    <definedName name="_ІФ900400" localSheetId="2">#REF!</definedName>
    <definedName name="_ІФ900400" localSheetId="1">#REF!</definedName>
    <definedName name="_ІФ900400">#REF!</definedName>
    <definedName name="_Ф100000" localSheetId="3">#REF!</definedName>
    <definedName name="_Ф100000" localSheetId="2">#REF!</definedName>
    <definedName name="_Ф100000" localSheetId="1">#REF!</definedName>
    <definedName name="_Ф100000">#REF!</definedName>
    <definedName name="_Ф101000" localSheetId="3">#REF!</definedName>
    <definedName name="_Ф101000" localSheetId="2">#REF!</definedName>
    <definedName name="_Ф101000" localSheetId="1">#REF!</definedName>
    <definedName name="_Ф101000">#REF!</definedName>
    <definedName name="_Ф102000" localSheetId="3">#REF!</definedName>
    <definedName name="_Ф102000" localSheetId="2">#REF!</definedName>
    <definedName name="_Ф102000" localSheetId="1">#REF!</definedName>
    <definedName name="_Ф102000">#REF!</definedName>
    <definedName name="_Ф201000" localSheetId="3">#REF!</definedName>
    <definedName name="_Ф201000" localSheetId="2">#REF!</definedName>
    <definedName name="_Ф201000" localSheetId="1">#REF!</definedName>
    <definedName name="_Ф201000">#REF!</definedName>
    <definedName name="_Ф201010" localSheetId="3">#REF!</definedName>
    <definedName name="_Ф201010" localSheetId="2">#REF!</definedName>
    <definedName name="_Ф201010" localSheetId="1">#REF!</definedName>
    <definedName name="_Ф201010">#REF!</definedName>
    <definedName name="_Ф201011" localSheetId="3">#REF!</definedName>
    <definedName name="_Ф201011" localSheetId="2">#REF!</definedName>
    <definedName name="_Ф201011" localSheetId="1">#REF!</definedName>
    <definedName name="_Ф201011">#REF!</definedName>
    <definedName name="_Ф201012" localSheetId="3">#REF!</definedName>
    <definedName name="_Ф201012" localSheetId="2">#REF!</definedName>
    <definedName name="_Ф201012" localSheetId="1">#REF!</definedName>
    <definedName name="_Ф201012">#REF!</definedName>
    <definedName name="_Ф201020" localSheetId="3">#REF!</definedName>
    <definedName name="_Ф201020" localSheetId="2">#REF!</definedName>
    <definedName name="_Ф201020" localSheetId="1">#REF!</definedName>
    <definedName name="_Ф201020">#REF!</definedName>
    <definedName name="_Ф201021" localSheetId="3">#REF!</definedName>
    <definedName name="_Ф201021" localSheetId="2">#REF!</definedName>
    <definedName name="_Ф201021" localSheetId="1">#REF!</definedName>
    <definedName name="_Ф201021">#REF!</definedName>
    <definedName name="_Ф201022" localSheetId="3">#REF!</definedName>
    <definedName name="_Ф201022" localSheetId="2">#REF!</definedName>
    <definedName name="_Ф201022" localSheetId="1">#REF!</definedName>
    <definedName name="_Ф201022">#REF!</definedName>
    <definedName name="_Ф201030" localSheetId="3">#REF!</definedName>
    <definedName name="_Ф201030" localSheetId="2">#REF!</definedName>
    <definedName name="_Ф201030" localSheetId="1">#REF!</definedName>
    <definedName name="_Ф201030">#REF!</definedName>
    <definedName name="_Ф201031" localSheetId="3">#REF!</definedName>
    <definedName name="_Ф201031" localSheetId="2">#REF!</definedName>
    <definedName name="_Ф201031" localSheetId="1">#REF!</definedName>
    <definedName name="_Ф201031">#REF!</definedName>
    <definedName name="_Ф201032" localSheetId="3">#REF!</definedName>
    <definedName name="_Ф201032" localSheetId="2">#REF!</definedName>
    <definedName name="_Ф201032" localSheetId="1">#REF!</definedName>
    <definedName name="_Ф201032">#REF!</definedName>
    <definedName name="_Ф202000" localSheetId="3">#REF!</definedName>
    <definedName name="_Ф202000" localSheetId="2">#REF!</definedName>
    <definedName name="_Ф202000" localSheetId="1">#REF!</definedName>
    <definedName name="_Ф202000">#REF!</definedName>
    <definedName name="_Ф202010" localSheetId="3">#REF!</definedName>
    <definedName name="_Ф202010" localSheetId="2">#REF!</definedName>
    <definedName name="_Ф202010" localSheetId="1">#REF!</definedName>
    <definedName name="_Ф202010">#REF!</definedName>
    <definedName name="_Ф202011" localSheetId="3">#REF!</definedName>
    <definedName name="_Ф202011" localSheetId="2">#REF!</definedName>
    <definedName name="_Ф202011" localSheetId="1">#REF!</definedName>
    <definedName name="_Ф202011">#REF!</definedName>
    <definedName name="_Ф202012" localSheetId="3">#REF!</definedName>
    <definedName name="_Ф202012" localSheetId="2">#REF!</definedName>
    <definedName name="_Ф202012" localSheetId="1">#REF!</definedName>
    <definedName name="_Ф202012">#REF!</definedName>
    <definedName name="_Ф203000" localSheetId="3">#REF!</definedName>
    <definedName name="_Ф203000" localSheetId="2">#REF!</definedName>
    <definedName name="_Ф203000" localSheetId="1">#REF!</definedName>
    <definedName name="_Ф203000">#REF!</definedName>
    <definedName name="_Ф203010" localSheetId="3">#REF!</definedName>
    <definedName name="_Ф203010" localSheetId="2">#REF!</definedName>
    <definedName name="_Ф203010" localSheetId="1">#REF!</definedName>
    <definedName name="_Ф203010">#REF!</definedName>
    <definedName name="_Ф203011" localSheetId="3">#REF!</definedName>
    <definedName name="_Ф203011" localSheetId="2">#REF!</definedName>
    <definedName name="_Ф203011" localSheetId="1">#REF!</definedName>
    <definedName name="_Ф203011">#REF!</definedName>
    <definedName name="_Ф203012" localSheetId="3">#REF!</definedName>
    <definedName name="_Ф203012" localSheetId="2">#REF!</definedName>
    <definedName name="_Ф203012" localSheetId="1">#REF!</definedName>
    <definedName name="_Ф203012">#REF!</definedName>
    <definedName name="_Ф204000" localSheetId="3">#REF!</definedName>
    <definedName name="_Ф204000" localSheetId="2">#REF!</definedName>
    <definedName name="_Ф204000" localSheetId="1">#REF!</definedName>
    <definedName name="_Ф204000">#REF!</definedName>
    <definedName name="_Ф205000" localSheetId="3">#REF!</definedName>
    <definedName name="_Ф205000" localSheetId="2">#REF!</definedName>
    <definedName name="_Ф205000" localSheetId="1">#REF!</definedName>
    <definedName name="_Ф205000">#REF!</definedName>
    <definedName name="_Ф206000" localSheetId="3">#REF!</definedName>
    <definedName name="_Ф206000" localSheetId="2">#REF!</definedName>
    <definedName name="_Ф206000" localSheetId="1">#REF!</definedName>
    <definedName name="_Ф206000">#REF!</definedName>
    <definedName name="_Ф206001" localSheetId="3">#REF!</definedName>
    <definedName name="_Ф206001" localSheetId="2">#REF!</definedName>
    <definedName name="_Ф206001" localSheetId="1">#REF!</definedName>
    <definedName name="_Ф206001">#REF!</definedName>
    <definedName name="_Ф206002" localSheetId="3">#REF!</definedName>
    <definedName name="_Ф206002" localSheetId="2">#REF!</definedName>
    <definedName name="_Ф206002" localSheetId="1">#REF!</definedName>
    <definedName name="_Ф206002">#REF!</definedName>
    <definedName name="aaa" localSheetId="0" hidden="1">{#N/A,#N/A,FALSE,"Лист4"}</definedName>
    <definedName name="aaa" localSheetId="3" hidden="1">{#N/A,#N/A,FALSE,"Лист4"}</definedName>
    <definedName name="aaa" localSheetId="2" hidden="1">{#N/A,#N/A,FALSE,"Лист4"}</definedName>
    <definedName name="aaa" localSheetId="1" hidden="1">{#N/A,#N/A,FALSE,"Лист4"}</definedName>
    <definedName name="aaa" hidden="1">{#N/A,#N/A,FALSE,"Лист4"}</definedName>
    <definedName name="ddf" localSheetId="0" hidden="1">{#N/A,#N/A,FALSE,"Лист4"}</definedName>
    <definedName name="ddf" localSheetId="3" hidden="1">{#N/A,#N/A,FALSE,"Лист4"}</definedName>
    <definedName name="ddf" localSheetId="2" hidden="1">{#N/A,#N/A,FALSE,"Лист4"}</definedName>
    <definedName name="ddf" localSheetId="1" hidden="1">{#N/A,#N/A,FALSE,"Лист4"}</definedName>
    <definedName name="ddf" hidden="1">{#N/A,#N/A,FALSE,"Лист4"}</definedName>
    <definedName name="g" localSheetId="0" hidden="1">{#N/A,#N/A,FALSE,"Лист4"}</definedName>
    <definedName name="g" localSheetId="3" hidden="1">{#N/A,#N/A,FALSE,"Лист4"}</definedName>
    <definedName name="g" localSheetId="2" hidden="1">{#N/A,#N/A,FALSE,"Лист4"}</definedName>
    <definedName name="g" localSheetId="1" hidden="1">{#N/A,#N/A,FALSE,"Лист4"}</definedName>
    <definedName name="g" hidden="1">{#N/A,#N/A,FALSE,"Лист4"}</definedName>
    <definedName name="gg" localSheetId="0" hidden="1">{#N/A,#N/A,FALSE,"Лист4"}</definedName>
    <definedName name="gg" localSheetId="3" hidden="1">{#N/A,#N/A,FALSE,"Лист4"}</definedName>
    <definedName name="gg" localSheetId="2" hidden="1">{#N/A,#N/A,FALSE,"Лист4"}</definedName>
    <definedName name="gg" localSheetId="1" hidden="1">{#N/A,#N/A,FALSE,"Лист4"}</definedName>
    <definedName name="gg" hidden="1">{#N/A,#N/A,FALSE,"Лист4"}</definedName>
    <definedName name="H" localSheetId="0" hidden="1">{#N/A,#N/A,FALSE,"Лист4"}</definedName>
    <definedName name="H" localSheetId="3" hidden="1">{#N/A,#N/A,FALSE,"Лист4"}</definedName>
    <definedName name="H" localSheetId="2" hidden="1">{#N/A,#N/A,FALSE,"Лист4"}</definedName>
    <definedName name="H" localSheetId="1" hidden="1">{#N/A,#N/A,FALSE,"Лист4"}</definedName>
    <definedName name="H" hidden="1">{#N/A,#N/A,FALSE,"Лист4"}</definedName>
    <definedName name="hhh" localSheetId="0" hidden="1">{#N/A,#N/A,FALSE,"Лист4"}</definedName>
    <definedName name="hhh" localSheetId="3" hidden="1">{#N/A,#N/A,FALSE,"Лист4"}</definedName>
    <definedName name="hhh" localSheetId="2" hidden="1">{#N/A,#N/A,FALSE,"Лист4"}</definedName>
    <definedName name="hhh" localSheetId="1" hidden="1">{#N/A,#N/A,FALSE,"Лист4"}</definedName>
    <definedName name="hhh" hidden="1">{#N/A,#N/A,FALSE,"Лист4"}</definedName>
    <definedName name="JJJ" localSheetId="0" hidden="1">{#N/A,#N/A,FALSE,"Лист4"}</definedName>
    <definedName name="JJJ" localSheetId="3" hidden="1">{#N/A,#N/A,FALSE,"Лист4"}</definedName>
    <definedName name="JJJ" localSheetId="2" hidden="1">{#N/A,#N/A,FALSE,"Лист4"}</definedName>
    <definedName name="JJJ" localSheetId="1" hidden="1">{#N/A,#N/A,FALSE,"Лист4"}</definedName>
    <definedName name="JJJ" hidden="1">{#N/A,#N/A,FALSE,"Лист4"}</definedName>
    <definedName name="mis" localSheetId="0" hidden="1">{#N/A,#N/A,FALSE,"Лист4"}</definedName>
    <definedName name="mis" localSheetId="3" hidden="1">{#N/A,#N/A,FALSE,"Лист4"}</definedName>
    <definedName name="mis" localSheetId="2" hidden="1">{#N/A,#N/A,FALSE,"Лист4"}</definedName>
    <definedName name="mis" localSheetId="1" hidden="1">{#N/A,#N/A,FALSE,"Лист4"}</definedName>
    <definedName name="mis" hidden="1">{#N/A,#N/A,FALSE,"Лист4"}</definedName>
    <definedName name="n" localSheetId="0" hidden="1">{#N/A,#N/A,FALSE,"Лист4"}</definedName>
    <definedName name="n" localSheetId="3" hidden="1">{#N/A,#N/A,FALSE,"Лист4"}</definedName>
    <definedName name="n" localSheetId="2" hidden="1">{#N/A,#N/A,FALSE,"Лист4"}</definedName>
    <definedName name="n" localSheetId="1" hidden="1">{#N/A,#N/A,FALSE,"Лист4"}</definedName>
    <definedName name="n" hidden="1">{#N/A,#N/A,FALSE,"Лист4"}</definedName>
    <definedName name="pdsn" localSheetId="0" hidden="1">{#N/A,#N/A,FALSE,"Лист4"}</definedName>
    <definedName name="pdsn" localSheetId="3" hidden="1">{#N/A,#N/A,FALSE,"Лист4"}</definedName>
    <definedName name="pdsn" localSheetId="2" hidden="1">{#N/A,#N/A,FALSE,"Лист4"}</definedName>
    <definedName name="pdsn" localSheetId="1" hidden="1">{#N/A,#N/A,FALSE,"Лист4"}</definedName>
    <definedName name="pdsn" hidden="1">{#N/A,#N/A,FALSE,"Лист4"}</definedName>
    <definedName name="t" localSheetId="0" hidden="1">{#N/A,#N/A,FALSE,"Лист4"}</definedName>
    <definedName name="t" localSheetId="3" hidden="1">{#N/A,#N/A,FALSE,"Лист4"}</definedName>
    <definedName name="t" localSheetId="2" hidden="1">{#N/A,#N/A,FALSE,"Лист4"}</definedName>
    <definedName name="t" localSheetId="1" hidden="1">{#N/A,#N/A,FALSE,"Лист4"}</definedName>
    <definedName name="t" hidden="1">{#N/A,#N/A,FALSE,"Лист4"}</definedName>
    <definedName name="transf" localSheetId="0" hidden="1">{#N/A,#N/A,FALSE,"Лист4"}</definedName>
    <definedName name="transf" localSheetId="3" hidden="1">{#N/A,#N/A,FALSE,"Лист4"}</definedName>
    <definedName name="transf" localSheetId="2" hidden="1">{#N/A,#N/A,FALSE,"Лист4"}</definedName>
    <definedName name="transf" localSheetId="1" hidden="1">{#N/A,#N/A,FALSE,"Лист4"}</definedName>
    <definedName name="transf" hidden="1">{#N/A,#N/A,FALSE,"Лист4"}</definedName>
    <definedName name="tt" localSheetId="0" hidden="1">{#N/A,#N/A,FALSE,"Лист4"}</definedName>
    <definedName name="tt" localSheetId="3" hidden="1">{#N/A,#N/A,FALSE,"Лист4"}</definedName>
    <definedName name="tt" localSheetId="2" hidden="1">{#N/A,#N/A,FALSE,"Лист4"}</definedName>
    <definedName name="tt" localSheetId="1" hidden="1">{#N/A,#N/A,FALSE,"Лист4"}</definedName>
    <definedName name="tt" hidden="1">{#N/A,#N/A,FALSE,"Лист4"}</definedName>
    <definedName name="vbbv" localSheetId="0" hidden="1">{#N/A,#N/A,FALSE,"Лист4"}</definedName>
    <definedName name="vbbv" localSheetId="3" hidden="1">{#N/A,#N/A,FALSE,"Лист4"}</definedName>
    <definedName name="vbbv" localSheetId="2" hidden="1">{#N/A,#N/A,FALSE,"Лист4"}</definedName>
    <definedName name="vbbv" localSheetId="1" hidden="1">{#N/A,#N/A,FALSE,"Лист4"}</definedName>
    <definedName name="vbbv" hidden="1">{#N/A,#N/A,FALSE,"Лист4"}</definedName>
    <definedName name="vg" localSheetId="0" hidden="1">{#N/A,#N/A,FALSE,"Лист4"}</definedName>
    <definedName name="vg" localSheetId="3" hidden="1">{#N/A,#N/A,FALSE,"Лист4"}</definedName>
    <definedName name="vg" localSheetId="2" hidden="1">{#N/A,#N/A,FALSE,"Лист4"}</definedName>
    <definedName name="vg" localSheetId="1" hidden="1">{#N/A,#N/A,FALSE,"Лист4"}</definedName>
    <definedName name="vg" hidden="1">{#N/A,#N/A,FALSE,"Лист4"}</definedName>
    <definedName name="VVV" localSheetId="0" hidden="1">{#N/A,#N/A,FALSE,"Лист4"}</definedName>
    <definedName name="VVV" localSheetId="3" hidden="1">{#N/A,#N/A,FALSE,"Лист4"}</definedName>
    <definedName name="VVV" localSheetId="2" hidden="1">{#N/A,#N/A,FALSE,"Лист4"}</definedName>
    <definedName name="VVV" localSheetId="1" hidden="1">{#N/A,#N/A,FALSE,"Лист4"}</definedName>
    <definedName name="VVV" hidden="1">{#N/A,#N/A,FALSE,"Лист4"}</definedName>
    <definedName name="wrn.Інструкція." localSheetId="0" hidden="1">{#N/A,#N/A,FALSE,"Лист4"}</definedName>
    <definedName name="wrn.Інструкція." localSheetId="3" hidden="1">{#N/A,#N/A,FALSE,"Лист4"}</definedName>
    <definedName name="wrn.Інструкція." localSheetId="2" hidden="1">{#N/A,#N/A,FALSE,"Лист4"}</definedName>
    <definedName name="wrn.Інструкція." localSheetId="1" hidden="1">{#N/A,#N/A,FALSE,"Лист4"}</definedName>
    <definedName name="wrn.Інструкція." hidden="1">{#N/A,#N/A,FALSE,"Лист4"}</definedName>
    <definedName name="Z_7AE9D5E0_FA7A_4B6A_A2B5_6CF3053A2DC6_.wvu.Cols" localSheetId="0" hidden="1">'Власні '!$E:$E</definedName>
    <definedName name="Z_7AE9D5E0_FA7A_4B6A_A2B5_6CF3053A2DC6_.wvu.Cols" localSheetId="3" hidden="1">'Власні  (по районах_авт.)'!$E:$E</definedName>
    <definedName name="Z_7AE9D5E0_FA7A_4B6A_A2B5_6CF3053A2DC6_.wvu.Cols" localSheetId="2" hidden="1">'Власні_до початкового плану_авт'!#REF!</definedName>
    <definedName name="Z_7AE9D5E0_FA7A_4B6A_A2B5_6CF3053A2DC6_.wvu.Cols" localSheetId="1" hidden="1">Динаміка!#REF!</definedName>
    <definedName name="Z_7AE9D5E0_FA7A_4B6A_A2B5_6CF3053A2DC6_.wvu.PrintArea" localSheetId="0" hidden="1">'Власні '!$A$1:$M$31</definedName>
    <definedName name="Z_7AE9D5E0_FA7A_4B6A_A2B5_6CF3053A2DC6_.wvu.PrintArea" localSheetId="3" hidden="1">'Власні  (по районах_авт.)'!$A$1:$M$72</definedName>
    <definedName name="Z_7AE9D5E0_FA7A_4B6A_A2B5_6CF3053A2DC6_.wvu.PrintArea" localSheetId="2" hidden="1">'Власні_до початкового плану_авт'!$A$1:$M$31</definedName>
    <definedName name="Z_7AE9D5E0_FA7A_4B6A_A2B5_6CF3053A2DC6_.wvu.PrintArea" localSheetId="1" hidden="1">Динаміка!$A$1:$I$31</definedName>
    <definedName name="ZSE" localSheetId="0" hidden="1">{#N/A,#N/A,FALSE,"Лист4"}</definedName>
    <definedName name="ZSE" localSheetId="3" hidden="1">{#N/A,#N/A,FALSE,"Лист4"}</definedName>
    <definedName name="ZSE" localSheetId="2" hidden="1">{#N/A,#N/A,FALSE,"Лист4"}</definedName>
    <definedName name="ZSE" localSheetId="1" hidden="1">{#N/A,#N/A,FALSE,"Лист4"}</definedName>
    <definedName name="ZSE" hidden="1">{#N/A,#N/A,FALSE,"Лист4"}</definedName>
    <definedName name="аа" localSheetId="0" hidden="1">{#N/A,#N/A,FALSE,"Лист4"}</definedName>
    <definedName name="аа" localSheetId="3" hidden="1">{#N/A,#N/A,FALSE,"Лист4"}</definedName>
    <definedName name="аа" localSheetId="2" hidden="1">{#N/A,#N/A,FALSE,"Лист4"}</definedName>
    <definedName name="аа" localSheetId="1" hidden="1">{#N/A,#N/A,FALSE,"Лист4"}</definedName>
    <definedName name="аа" hidden="1">{#N/A,#N/A,FALSE,"Лист4"}</definedName>
    <definedName name="аааа" localSheetId="0" hidden="1">{#N/A,#N/A,FALSE,"Лист4"}</definedName>
    <definedName name="аааа" localSheetId="3" hidden="1">{#N/A,#N/A,FALSE,"Лист4"}</definedName>
    <definedName name="аааа" localSheetId="2" hidden="1">{#N/A,#N/A,FALSE,"Лист4"}</definedName>
    <definedName name="аааа" localSheetId="1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localSheetId="3" hidden="1">{#N/A,#N/A,FALSE,"Лист4"}</definedName>
    <definedName name="ааааа" localSheetId="2" hidden="1">{#N/A,#N/A,FALSE,"Лист4"}</definedName>
    <definedName name="ааааа" localSheetId="1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localSheetId="3" hidden="1">{#N/A,#N/A,FALSE,"Лист4"}</definedName>
    <definedName name="аааг" localSheetId="2" hidden="1">{#N/A,#N/A,FALSE,"Лист4"}</definedName>
    <definedName name="аааг" localSheetId="1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localSheetId="3" hidden="1">{#N/A,#N/A,FALSE,"Лист4"}</definedName>
    <definedName name="ааао" localSheetId="2" hidden="1">{#N/A,#N/A,FALSE,"Лист4"}</definedName>
    <definedName name="ааао" localSheetId="1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localSheetId="3" hidden="1">{#N/A,#N/A,FALSE,"Лист4"}</definedName>
    <definedName name="аааоркк" localSheetId="2" hidden="1">{#N/A,#N/A,FALSE,"Лист4"}</definedName>
    <definedName name="аааоркк" localSheetId="1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localSheetId="3" hidden="1">{#N/A,#N/A,FALSE,"Лист4"}</definedName>
    <definedName name="аарр" localSheetId="2" hidden="1">{#N/A,#N/A,FALSE,"Лист4"}</definedName>
    <definedName name="аарр" localSheetId="1" hidden="1">{#N/A,#N/A,FALSE,"Лист4"}</definedName>
    <definedName name="аарр" hidden="1">{#N/A,#N/A,FALSE,"Лист4"}</definedName>
    <definedName name="амп" localSheetId="0" hidden="1">{#N/A,#N/A,FALSE,"Лист4"}</definedName>
    <definedName name="амп" localSheetId="3" hidden="1">{#N/A,#N/A,FALSE,"Лист4"}</definedName>
    <definedName name="амп" localSheetId="2" hidden="1">{#N/A,#N/A,FALSE,"Лист4"}</definedName>
    <definedName name="амп" localSheetId="1" hidden="1">{#N/A,#N/A,FALSE,"Лист4"}</definedName>
    <definedName name="амп" hidden="1">{#N/A,#N/A,FALSE,"Лист4"}</definedName>
    <definedName name="анна" localSheetId="0" hidden="1">{#N/A,#N/A,FALSE,"Лист4"}</definedName>
    <definedName name="анна" localSheetId="3" hidden="1">{#N/A,#N/A,FALSE,"Лист4"}</definedName>
    <definedName name="анна" localSheetId="2" hidden="1">{#N/A,#N/A,FALSE,"Лист4"}</definedName>
    <definedName name="анна" localSheetId="1" hidden="1">{#N/A,#N/A,FALSE,"Лист4"}</definedName>
    <definedName name="анна" hidden="1">{#N/A,#N/A,FALSE,"Лист4"}</definedName>
    <definedName name="ап" localSheetId="0" hidden="1">{#N/A,#N/A,FALSE,"Лист4"}</definedName>
    <definedName name="ап" localSheetId="3" hidden="1">{#N/A,#N/A,FALSE,"Лист4"}</definedName>
    <definedName name="ап" localSheetId="2" hidden="1">{#N/A,#N/A,FALSE,"Лист4"}</definedName>
    <definedName name="ап" localSheetId="1" hidden="1">{#N/A,#N/A,FALSE,"Лист4"}</definedName>
    <definedName name="ап" hidden="1">{#N/A,#N/A,FALSE,"Лист4"}</definedName>
    <definedName name="апро" localSheetId="0" hidden="1">{#N/A,#N/A,FALSE,"Лист4"}</definedName>
    <definedName name="апро" localSheetId="3" hidden="1">{#N/A,#N/A,FALSE,"Лист4"}</definedName>
    <definedName name="апро" localSheetId="2" hidden="1">{#N/A,#N/A,FALSE,"Лист4"}</definedName>
    <definedName name="апро" localSheetId="1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localSheetId="3" hidden="1">{#N/A,#N/A,FALSE,"Лист4"}</definedName>
    <definedName name="аунуну" localSheetId="2" hidden="1">{#N/A,#N/A,FALSE,"Лист4"}</definedName>
    <definedName name="аунуну" localSheetId="1" hidden="1">{#N/A,#N/A,FALSE,"Лист4"}</definedName>
    <definedName name="аунуну" hidden="1">{#N/A,#N/A,FALSE,"Лист4"}</definedName>
    <definedName name="_xlnm.Database" localSheetId="3">#REF!</definedName>
    <definedName name="_xlnm.Database" localSheetId="2">#REF!</definedName>
    <definedName name="_xlnm.Database" localSheetId="1">#REF!</definedName>
    <definedName name="_xlnm.Database">#REF!</definedName>
    <definedName name="бб" localSheetId="0" hidden="1">{#N/A,#N/A,FALSE,"Лист4"}</definedName>
    <definedName name="бб" localSheetId="3" hidden="1">{#N/A,#N/A,FALSE,"Лист4"}</definedName>
    <definedName name="бб" localSheetId="2" hidden="1">{#N/A,#N/A,FALSE,"Лист4"}</definedName>
    <definedName name="бб" localSheetId="1" hidden="1">{#N/A,#N/A,FALSE,"Лист4"}</definedName>
    <definedName name="бб" hidden="1">{#N/A,#N/A,FALSE,"Лист4"}</definedName>
    <definedName name="В68" localSheetId="3">#REF!</definedName>
    <definedName name="В68" localSheetId="2">#REF!</definedName>
    <definedName name="В68" localSheetId="1">#REF!</definedName>
    <definedName name="В68">#REF!</definedName>
    <definedName name="вап" localSheetId="0" hidden="1">{#N/A,#N/A,FALSE,"Лист4"}</definedName>
    <definedName name="вап" localSheetId="3" hidden="1">{#N/A,#N/A,FALSE,"Лист4"}</definedName>
    <definedName name="вап" localSheetId="2" hidden="1">{#N/A,#N/A,FALSE,"Лист4"}</definedName>
    <definedName name="вап" localSheetId="1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localSheetId="3" hidden="1">{#N/A,#N/A,FALSE,"Лист4"}</definedName>
    <definedName name="вапа" localSheetId="2" hidden="1">{#N/A,#N/A,FALSE,"Лист4"}</definedName>
    <definedName name="вапа" localSheetId="1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localSheetId="3" hidden="1">{#N/A,#N/A,FALSE,"Лист4"}</definedName>
    <definedName name="вапро" localSheetId="2" hidden="1">{#N/A,#N/A,FALSE,"Лист4"}</definedName>
    <definedName name="вапро" localSheetId="1" hidden="1">{#N/A,#N/A,FALSE,"Лист4"}</definedName>
    <definedName name="вапро" hidden="1">{#N/A,#N/A,FALSE,"Лист4"}</definedName>
    <definedName name="вар" localSheetId="0" hidden="1">{#N/A,#N/A,FALSE,"Лист4"}</definedName>
    <definedName name="вар" localSheetId="3" hidden="1">{#N/A,#N/A,FALSE,"Лист4"}</definedName>
    <definedName name="вар" localSheetId="2" hidden="1">{#N/A,#N/A,FALSE,"Лист4"}</definedName>
    <definedName name="вар" localSheetId="1" hidden="1">{#N/A,#N/A,FALSE,"Лист4"}</definedName>
    <definedName name="вар" hidden="1">{#N/A,#N/A,FALSE,"Лист4"}</definedName>
    <definedName name="вау" localSheetId="0" hidden="1">{#N/A,#N/A,FALSE,"Лист4"}</definedName>
    <definedName name="вау" localSheetId="3" hidden="1">{#N/A,#N/A,FALSE,"Лист4"}</definedName>
    <definedName name="вау" localSheetId="2" hidden="1">{#N/A,#N/A,FALSE,"Лист4"}</definedName>
    <definedName name="вау" localSheetId="1" hidden="1">{#N/A,#N/A,FALSE,"Лист4"}</definedName>
    <definedName name="вау" hidden="1">{#N/A,#N/A,FALSE,"Лист4"}</definedName>
    <definedName name="вв" localSheetId="0" hidden="1">{#N/A,#N/A,FALSE,"Лист4"}</definedName>
    <definedName name="вв" localSheetId="3" hidden="1">{#N/A,#N/A,FALSE,"Лист4"}</definedName>
    <definedName name="вв" localSheetId="2" hidden="1">{#N/A,#N/A,FALSE,"Лист4"}</definedName>
    <definedName name="вв" localSheetId="1" hidden="1">{#N/A,#N/A,FALSE,"Лист4"}</definedName>
    <definedName name="вв" hidden="1">{#N/A,#N/A,FALSE,"Лист4"}</definedName>
    <definedName name="ввв" localSheetId="0" hidden="1">{#N/A,#N/A,FALSE,"Лист4"}</definedName>
    <definedName name="ввв" localSheetId="3" hidden="1">{#N/A,#N/A,FALSE,"Лист4"}</definedName>
    <definedName name="ввв" localSheetId="2" hidden="1">{#N/A,#N/A,FALSE,"Лист4"}</definedName>
    <definedName name="ввв" localSheetId="1" hidden="1">{#N/A,#N/A,FALSE,"Лист4"}</definedName>
    <definedName name="ввв" hidden="1">{#N/A,#N/A,FALSE,"Лист4"}</definedName>
    <definedName name="вмр" localSheetId="0" hidden="1">{#N/A,#N/A,FALSE,"Лист4"}</definedName>
    <definedName name="вмр" localSheetId="3" hidden="1">{#N/A,#N/A,FALSE,"Лист4"}</definedName>
    <definedName name="вмр" localSheetId="2" hidden="1">{#N/A,#N/A,FALSE,"Лист4"}</definedName>
    <definedName name="вмр" localSheetId="1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localSheetId="3" hidden="1">{#N/A,#N/A,FALSE,"Лист4"}</definedName>
    <definedName name="вруу" localSheetId="2" hidden="1">{#N/A,#N/A,FALSE,"Лист4"}</definedName>
    <definedName name="вруу" localSheetId="1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localSheetId="3" hidden="1">{#N/A,#N/A,FALSE,"Лист4"}</definedName>
    <definedName name="врууунуууу" localSheetId="2" hidden="1">{#N/A,#N/A,FALSE,"Лист4"}</definedName>
    <definedName name="врууунуууу" localSheetId="1" hidden="1">{#N/A,#N/A,FALSE,"Лист4"}</definedName>
    <definedName name="врууунуууу" hidden="1">{#N/A,#N/A,FALSE,"Лист4"}</definedName>
    <definedName name="вс" localSheetId="3">#REF!</definedName>
    <definedName name="вс" localSheetId="2">#REF!</definedName>
    <definedName name="вс" localSheetId="1">#REF!</definedName>
    <definedName name="вс">#REF!</definedName>
    <definedName name="гг" localSheetId="0" hidden="1">{#N/A,#N/A,FALSE,"Лист4"}</definedName>
    <definedName name="гг" localSheetId="3" hidden="1">{#N/A,#N/A,FALSE,"Лист4"}</definedName>
    <definedName name="гг" localSheetId="2" hidden="1">{#N/A,#N/A,FALSE,"Лист4"}</definedName>
    <definedName name="гг" localSheetId="1" hidden="1">{#N/A,#N/A,FALSE,"Лист4"}</definedName>
    <definedName name="гг" hidden="1">{#N/A,#N/A,FALSE,"Лист4"}</definedName>
    <definedName name="ггг" localSheetId="0" hidden="1">{#N/A,#N/A,FALSE,"Лист4"}</definedName>
    <definedName name="ггг" localSheetId="3" hidden="1">{#N/A,#N/A,FALSE,"Лист4"}</definedName>
    <definedName name="ггг" localSheetId="2" hidden="1">{#N/A,#N/A,FALSE,"Лист4"}</definedName>
    <definedName name="ггг" localSheetId="1" hidden="1">{#N/A,#N/A,FALSE,"Лист4"}</definedName>
    <definedName name="ггг" hidden="1">{#N/A,#N/A,FALSE,"Лист4"}</definedName>
    <definedName name="гго" localSheetId="0" hidden="1">{#N/A,#N/A,FALSE,"Лист4"}</definedName>
    <definedName name="гго" localSheetId="3" hidden="1">{#N/A,#N/A,FALSE,"Лист4"}</definedName>
    <definedName name="гго" localSheetId="2" hidden="1">{#N/A,#N/A,FALSE,"Лист4"}</definedName>
    <definedName name="гго" localSheetId="1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localSheetId="3" hidden="1">{#N/A,#N/A,FALSE,"Лист4"}</definedName>
    <definedName name="ггшшз" localSheetId="2" hidden="1">{#N/A,#N/A,FALSE,"Лист4"}</definedName>
    <definedName name="ггшшз" localSheetId="1" hidden="1">{#N/A,#N/A,FALSE,"Лист4"}</definedName>
    <definedName name="ггшшз" hidden="1">{#N/A,#N/A,FALSE,"Лист4"}</definedName>
    <definedName name="гр" localSheetId="0" hidden="1">{#N/A,#N/A,FALSE,"Лист4"}</definedName>
    <definedName name="гр" localSheetId="3" hidden="1">{#N/A,#N/A,FALSE,"Лист4"}</definedName>
    <definedName name="гр" localSheetId="2" hidden="1">{#N/A,#N/A,FALSE,"Лист4"}</definedName>
    <definedName name="гр" localSheetId="1" hidden="1">{#N/A,#N/A,FALSE,"Лист4"}</definedName>
    <definedName name="гр" hidden="1">{#N/A,#N/A,FALSE,"Лист4"}</definedName>
    <definedName name="ддд" localSheetId="0" hidden="1">{#N/A,#N/A,FALSE,"Лист4"}</definedName>
    <definedName name="ддд" localSheetId="3" hidden="1">{#N/A,#N/A,FALSE,"Лист4"}</definedName>
    <definedName name="ддд" localSheetId="2" hidden="1">{#N/A,#N/A,FALSE,"Лист4"}</definedName>
    <definedName name="ддд" localSheetId="1" hidden="1">{#N/A,#N/A,FALSE,"Лист4"}</definedName>
    <definedName name="ддд" hidden="1">{#N/A,#N/A,FALSE,"Лист4"}</definedName>
    <definedName name="е" localSheetId="0" hidden="1">{#N/A,#N/A,FALSE,"Лист4"}</definedName>
    <definedName name="е" localSheetId="3" hidden="1">{#N/A,#N/A,FALSE,"Лист4"}</definedName>
    <definedName name="е" localSheetId="2" hidden="1">{#N/A,#N/A,FALSE,"Лист4"}</definedName>
    <definedName name="е" localSheetId="1" hidden="1">{#N/A,#N/A,FALSE,"Лист4"}</definedName>
    <definedName name="е" hidden="1">{#N/A,#N/A,FALSE,"Лист4"}</definedName>
    <definedName name="ее" localSheetId="0" hidden="1">{#N/A,#N/A,FALSE,"Лист4"}</definedName>
    <definedName name="ее" localSheetId="3" hidden="1">{#N/A,#N/A,FALSE,"Лист4"}</definedName>
    <definedName name="ее" localSheetId="2" hidden="1">{#N/A,#N/A,FALSE,"Лист4"}</definedName>
    <definedName name="ее" localSheetId="1" hidden="1">{#N/A,#N/A,FALSE,"Лист4"}</definedName>
    <definedName name="ее" hidden="1">{#N/A,#N/A,FALSE,"Лист4"}</definedName>
    <definedName name="ееге" localSheetId="0" hidden="1">{#N/A,#N/A,FALSE,"Лист4"}</definedName>
    <definedName name="ееге" localSheetId="3" hidden="1">{#N/A,#N/A,FALSE,"Лист4"}</definedName>
    <definedName name="ееге" localSheetId="2" hidden="1">{#N/A,#N/A,FALSE,"Лист4"}</definedName>
    <definedName name="ееге" localSheetId="1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localSheetId="3" hidden="1">{#N/A,#N/A,FALSE,"Лист4"}</definedName>
    <definedName name="еегше" localSheetId="2" hidden="1">{#N/A,#N/A,FALSE,"Лист4"}</definedName>
    <definedName name="еегше" localSheetId="1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localSheetId="3" hidden="1">{#N/A,#N/A,FALSE,"Лист4"}</definedName>
    <definedName name="еее" localSheetId="2" hidden="1">{#N/A,#N/A,FALSE,"Лист4"}</definedName>
    <definedName name="еее" localSheetId="1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localSheetId="3" hidden="1">{#N/A,#N/A,FALSE,"Лист4"}</definedName>
    <definedName name="ееее" localSheetId="2" hidden="1">{#N/A,#N/A,FALSE,"Лист4"}</definedName>
    <definedName name="ееее" localSheetId="1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localSheetId="3" hidden="1">{#N/A,#N/A,FALSE,"Лист4"}</definedName>
    <definedName name="ееекк" localSheetId="2" hidden="1">{#N/A,#N/A,FALSE,"Лист4"}</definedName>
    <definedName name="ееекк" localSheetId="1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localSheetId="3" hidden="1">{#N/A,#N/A,FALSE,"Лист4"}</definedName>
    <definedName name="еепке" localSheetId="2" hidden="1">{#N/A,#N/A,FALSE,"Лист4"}</definedName>
    <definedName name="еепке" localSheetId="1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localSheetId="3" hidden="1">{#N/A,#N/A,FALSE,"Лист4"}</definedName>
    <definedName name="еешгег" localSheetId="2" hidden="1">{#N/A,#N/A,FALSE,"Лист4"}</definedName>
    <definedName name="еешгег" localSheetId="1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localSheetId="3" hidden="1">{#N/A,#N/A,FALSE,"Лист4"}</definedName>
    <definedName name="екуц" localSheetId="2" hidden="1">{#N/A,#N/A,FALSE,"Лист4"}</definedName>
    <definedName name="екуц" localSheetId="1" hidden="1">{#N/A,#N/A,FALSE,"Лист4"}</definedName>
    <definedName name="екуц" hidden="1">{#N/A,#N/A,FALSE,"Лист4"}</definedName>
    <definedName name="енг" localSheetId="0" hidden="1">{#N/A,#N/A,FALSE,"Лист4"}</definedName>
    <definedName name="енг" localSheetId="3" hidden="1">{#N/A,#N/A,FALSE,"Лист4"}</definedName>
    <definedName name="енг" localSheetId="2" hidden="1">{#N/A,#N/A,FALSE,"Лист4"}</definedName>
    <definedName name="енг" localSheetId="1" hidden="1">{#N/A,#N/A,FALSE,"Лист4"}</definedName>
    <definedName name="енг" hidden="1">{#N/A,#N/A,FALSE,"Лист4"}</definedName>
    <definedName name="епи" localSheetId="0" hidden="1">{#N/A,#N/A,FALSE,"Лист4"}</definedName>
    <definedName name="епи" localSheetId="3" hidden="1">{#N/A,#N/A,FALSE,"Лист4"}</definedName>
    <definedName name="епи" localSheetId="2" hidden="1">{#N/A,#N/A,FALSE,"Лист4"}</definedName>
    <definedName name="епи" localSheetId="1" hidden="1">{#N/A,#N/A,FALSE,"Лист4"}</definedName>
    <definedName name="епи" hidden="1">{#N/A,#N/A,FALSE,"Лист4"}</definedName>
    <definedName name="ереон" localSheetId="3">#REF!</definedName>
    <definedName name="ереон" localSheetId="2">#REF!</definedName>
    <definedName name="ереон" localSheetId="1">#REF!</definedName>
    <definedName name="ереон">#REF!</definedName>
    <definedName name="ешгееуу" localSheetId="0" hidden="1">{#N/A,#N/A,FALSE,"Лист4"}</definedName>
    <definedName name="ешгееуу" localSheetId="3" hidden="1">{#N/A,#N/A,FALSE,"Лист4"}</definedName>
    <definedName name="ешгееуу" localSheetId="2" hidden="1">{#N/A,#N/A,FALSE,"Лист4"}</definedName>
    <definedName name="ешгееуу" localSheetId="1" hidden="1">{#N/A,#N/A,FALSE,"Лист4"}</definedName>
    <definedName name="ешгееуу" hidden="1">{#N/A,#N/A,FALSE,"Лист4"}</definedName>
    <definedName name="є" localSheetId="0" hidden="1">{#N/A,#N/A,FALSE,"Лист4"}</definedName>
    <definedName name="є" localSheetId="3" hidden="1">{#N/A,#N/A,FALSE,"Лист4"}</definedName>
    <definedName name="є" localSheetId="2" hidden="1">{#N/A,#N/A,FALSE,"Лист4"}</definedName>
    <definedName name="є" localSheetId="1" hidden="1">{#N/A,#N/A,FALSE,"Лист4"}</definedName>
    <definedName name="є" hidden="1">{#N/A,#N/A,FALSE,"Лист4"}</definedName>
    <definedName name="єєє" localSheetId="0" hidden="1">{#N/A,#N/A,FALSE,"Лист4"}</definedName>
    <definedName name="єєє" localSheetId="3" hidden="1">{#N/A,#N/A,FALSE,"Лист4"}</definedName>
    <definedName name="єєє" localSheetId="2" hidden="1">{#N/A,#N/A,FALSE,"Лист4"}</definedName>
    <definedName name="єєє" localSheetId="1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localSheetId="3" hidden="1">{#N/A,#N/A,FALSE,"Лист4"}</definedName>
    <definedName name="єєєєєє" localSheetId="2" hidden="1">{#N/A,#N/A,FALSE,"Лист4"}</definedName>
    <definedName name="єєєєєє" localSheetId="1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localSheetId="3" hidden="1">{#N/A,#N/A,FALSE,"Лист4"}</definedName>
    <definedName name="єєєєєєє" localSheetId="2" hidden="1">{#N/A,#N/A,FALSE,"Лист4"}</definedName>
    <definedName name="єєєєєєє" localSheetId="1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localSheetId="3" hidden="1">{#N/A,#N/A,FALSE,"Лист4"}</definedName>
    <definedName name="єєєєєєє." localSheetId="2" hidden="1">{#N/A,#N/A,FALSE,"Лист4"}</definedName>
    <definedName name="єєєєєєє." localSheetId="1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localSheetId="3" hidden="1">{#N/A,#N/A,FALSE,"Лист4"}</definedName>
    <definedName name="єж" localSheetId="2" hidden="1">{#N/A,#N/A,FALSE,"Лист4"}</definedName>
    <definedName name="єж" localSheetId="1" hidden="1">{#N/A,#N/A,FALSE,"Лист4"}</definedName>
    <definedName name="єж" hidden="1">{#N/A,#N/A,FALSE,"Лист4"}</definedName>
    <definedName name="жж" localSheetId="0" hidden="1">{#N/A,#N/A,FALSE,"Лист4"}</definedName>
    <definedName name="жж" localSheetId="3" hidden="1">{#N/A,#N/A,FALSE,"Лист4"}</definedName>
    <definedName name="жж" localSheetId="2" hidden="1">{#N/A,#N/A,FALSE,"Лист4"}</definedName>
    <definedName name="жж" localSheetId="1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localSheetId="3" hidden="1">{#N/A,#N/A,FALSE,"Лист4"}</definedName>
    <definedName name="житлове" localSheetId="2" hidden="1">{#N/A,#N/A,FALSE,"Лист4"}</definedName>
    <definedName name="житлове" localSheetId="1" hidden="1">{#N/A,#N/A,FALSE,"Лист4"}</definedName>
    <definedName name="житлове" hidden="1">{#N/A,#N/A,FALSE,"Лист4"}</definedName>
    <definedName name="жлжорорпрлпплр" localSheetId="0" hidden="1">{#N/A,#N/A,FALSE,"Лист4"}</definedName>
    <definedName name="жлжорорпрлпплр" localSheetId="3" hidden="1">{#N/A,#N/A,FALSE,"Лист4"}</definedName>
    <definedName name="жлжорорпрлпплр" localSheetId="2" hidden="1">{#N/A,#N/A,FALSE,"Лист4"}</definedName>
    <definedName name="жлжорорпрлпплр" localSheetId="1" hidden="1">{#N/A,#N/A,FALSE,"Лист4"}</definedName>
    <definedName name="жлжорорпрлпплр" hidden="1">{#N/A,#N/A,FALSE,"Лист4"}</definedName>
    <definedName name="_xlnm.Print_Titles" localSheetId="0">'Власні '!$5:$7</definedName>
    <definedName name="_xlnm.Print_Titles" localSheetId="3">'Власні  (по районах_авт.)'!$5:$8</definedName>
    <definedName name="_xlnm.Print_Titles" localSheetId="2">'Власні_до початкового плану_авт'!$5:$7</definedName>
    <definedName name="_xlnm.Print_Titles" localSheetId="1">Динаміка!$5:$7</definedName>
    <definedName name="здоровя" localSheetId="0" hidden="1">{#N/A,#N/A,FALSE,"Лист4"}</definedName>
    <definedName name="здоровя" localSheetId="3" hidden="1">{#N/A,#N/A,FALSE,"Лист4"}</definedName>
    <definedName name="здоровя" localSheetId="2" hidden="1">{#N/A,#N/A,FALSE,"Лист4"}</definedName>
    <definedName name="здоровя" localSheetId="1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localSheetId="3" hidden="1">{#N/A,#N/A,FALSE,"Лист4"}</definedName>
    <definedName name="зз" localSheetId="2" hidden="1">{#N/A,#N/A,FALSE,"Лист4"}</definedName>
    <definedName name="зз" localSheetId="1" hidden="1">{#N/A,#N/A,FALSE,"Лист4"}</definedName>
    <definedName name="зз" hidden="1">{#N/A,#N/A,FALSE,"Лист4"}</definedName>
    <definedName name="ззз" localSheetId="0" hidden="1">{#N/A,#N/A,FALSE,"Лист4"}</definedName>
    <definedName name="ззз" localSheetId="3" hidden="1">{#N/A,#N/A,FALSE,"Лист4"}</definedName>
    <definedName name="ззз" localSheetId="2" hidden="1">{#N/A,#N/A,FALSE,"Лист4"}</definedName>
    <definedName name="ззз" localSheetId="1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localSheetId="3" hidden="1">{#N/A,#N/A,FALSE,"Лист4"}</definedName>
    <definedName name="зззз" localSheetId="2" hidden="1">{#N/A,#N/A,FALSE,"Лист4"}</definedName>
    <definedName name="зззз" localSheetId="1" hidden="1">{#N/A,#N/A,FALSE,"Лист4"}</definedName>
    <definedName name="зззз" hidden="1">{#N/A,#N/A,FALSE,"Лист4"}</definedName>
    <definedName name="ип" localSheetId="0" hidden="1">{#N/A,#N/A,FALSE,"Лист4"}</definedName>
    <definedName name="ип" localSheetId="3" hidden="1">{#N/A,#N/A,FALSE,"Лист4"}</definedName>
    <definedName name="ип" localSheetId="2" hidden="1">{#N/A,#N/A,FALSE,"Лист4"}</definedName>
    <definedName name="ип" localSheetId="1" hidden="1">{#N/A,#N/A,FALSE,"Лист4"}</definedName>
    <definedName name="ип" hidden="1">{#N/A,#N/A,FALSE,"Лист4"}</definedName>
    <definedName name="ить" localSheetId="0" hidden="1">{#N/A,#N/A,FALSE,"Лист4"}</definedName>
    <definedName name="ить" localSheetId="3" hidden="1">{#N/A,#N/A,FALSE,"Лист4"}</definedName>
    <definedName name="ить" localSheetId="2" hidden="1">{#N/A,#N/A,FALSE,"Лист4"}</definedName>
    <definedName name="ить" localSheetId="1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localSheetId="3" hidden="1">{#N/A,#N/A,FALSE,"Лист4"}</definedName>
    <definedName name="іваа" localSheetId="2" hidden="1">{#N/A,#N/A,FALSE,"Лист4"}</definedName>
    <definedName name="іваа" localSheetId="1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localSheetId="3" hidden="1">{#N/A,#N/A,FALSE,"Лист4"}</definedName>
    <definedName name="івап" localSheetId="2" hidden="1">{#N/A,#N/A,FALSE,"Лист4"}</definedName>
    <definedName name="івап" localSheetId="1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localSheetId="3" hidden="1">{#N/A,#N/A,FALSE,"Лист4"}</definedName>
    <definedName name="івпа" localSheetId="2" hidden="1">{#N/A,#N/A,FALSE,"Лист4"}</definedName>
    <definedName name="івпа" localSheetId="1" hidden="1">{#N/A,#N/A,FALSE,"Лист4"}</definedName>
    <definedName name="івпа" hidden="1">{#N/A,#N/A,FALSE,"Лист4"}</definedName>
    <definedName name="іі" localSheetId="0" hidden="1">{#N/A,#N/A,FALSE,"Лист4"}</definedName>
    <definedName name="іі" localSheetId="3" hidden="1">{#N/A,#N/A,FALSE,"Лист4"}</definedName>
    <definedName name="іі" localSheetId="2" hidden="1">{#N/A,#N/A,FALSE,"Лист4"}</definedName>
    <definedName name="іі" localSheetId="1" hidden="1">{#N/A,#N/A,FALSE,"Лист4"}</definedName>
    <definedName name="іі" hidden="1">{#N/A,#N/A,FALSE,"Лист4"}</definedName>
    <definedName name="ііі" localSheetId="0" hidden="1">{#N/A,#N/A,FALSE,"Лист4"}</definedName>
    <definedName name="ііі" localSheetId="3" hidden="1">{#N/A,#N/A,FALSE,"Лист4"}</definedName>
    <definedName name="ііі" localSheetId="2" hidden="1">{#N/A,#N/A,FALSE,"Лист4"}</definedName>
    <definedName name="ііі" localSheetId="1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localSheetId="3" hidden="1">{#N/A,#N/A,FALSE,"Лист4"}</definedName>
    <definedName name="іііі" localSheetId="2" hidden="1">{#N/A,#N/A,FALSE,"Лист4"}</definedName>
    <definedName name="іііі" localSheetId="1" hidden="1">{#N/A,#N/A,FALSE,"Лист4"}</definedName>
    <definedName name="іііі" hidden="1">{#N/A,#N/A,FALSE,"Лист4"}</definedName>
    <definedName name="ін" localSheetId="0" hidden="1">{#N/A,#N/A,FALSE,"Лист4"}</definedName>
    <definedName name="ін" localSheetId="3" hidden="1">{#N/A,#N/A,FALSE,"Лист4"}</definedName>
    <definedName name="ін" localSheetId="2" hidden="1">{#N/A,#N/A,FALSE,"Лист4"}</definedName>
    <definedName name="ін" localSheetId="1" hidden="1">{#N/A,#N/A,FALSE,"Лист4"}</definedName>
    <definedName name="ін" hidden="1">{#N/A,#N/A,FALSE,"Лист4"}</definedName>
    <definedName name="інші" localSheetId="0" hidden="1">{#N/A,#N/A,FALSE,"Лист4"}</definedName>
    <definedName name="інші" localSheetId="3" hidden="1">{#N/A,#N/A,FALSE,"Лист4"}</definedName>
    <definedName name="інші" localSheetId="2" hidden="1">{#N/A,#N/A,FALSE,"Лист4"}</definedName>
    <definedName name="інші" localSheetId="1" hidden="1">{#N/A,#N/A,FALSE,"Лист4"}</definedName>
    <definedName name="інші" hidden="1">{#N/A,#N/A,FALSE,"Лист4"}</definedName>
    <definedName name="іук" localSheetId="0" hidden="1">{#N/A,#N/A,FALSE,"Лист4"}</definedName>
    <definedName name="іук" localSheetId="3" hidden="1">{#N/A,#N/A,FALSE,"Лист4"}</definedName>
    <definedName name="іук" localSheetId="2" hidden="1">{#N/A,#N/A,FALSE,"Лист4"}</definedName>
    <definedName name="іук" localSheetId="1" hidden="1">{#N/A,#N/A,FALSE,"Лист4"}</definedName>
    <definedName name="іук" hidden="1">{#N/A,#N/A,FALSE,"Лист4"}</definedName>
    <definedName name="їжд" localSheetId="0" hidden="1">{#N/A,#N/A,FALSE,"Лист4"}</definedName>
    <definedName name="їжд" localSheetId="3" hidden="1">{#N/A,#N/A,FALSE,"Лист4"}</definedName>
    <definedName name="їжд" localSheetId="2" hidden="1">{#N/A,#N/A,FALSE,"Лист4"}</definedName>
    <definedName name="їжд" localSheetId="1" hidden="1">{#N/A,#N/A,FALSE,"Лист4"}</definedName>
    <definedName name="їжд" hidden="1">{#N/A,#N/A,FALSE,"Лист4"}</definedName>
    <definedName name="ййй" localSheetId="0" hidden="1">{#N/A,#N/A,FALSE,"Лист4"}</definedName>
    <definedName name="ййй" localSheetId="3" hidden="1">{#N/A,#N/A,FALSE,"Лист4"}</definedName>
    <definedName name="ййй" localSheetId="2" hidden="1">{#N/A,#N/A,FALSE,"Лист4"}</definedName>
    <definedName name="ййй" localSheetId="1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localSheetId="3" hidden="1">{#N/A,#N/A,FALSE,"Лист4"}</definedName>
    <definedName name="йййй" localSheetId="2" hidden="1">{#N/A,#N/A,FALSE,"Лист4"}</definedName>
    <definedName name="йййй" localSheetId="1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localSheetId="3" hidden="1">{#N/A,#N/A,FALSE,"Лист4"}</definedName>
    <definedName name="кгккг" localSheetId="2" hidden="1">{#N/A,#N/A,FALSE,"Лист4"}</definedName>
    <definedName name="кгккг" localSheetId="1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localSheetId="3" hidden="1">{#N/A,#N/A,FALSE,"Лист4"}</definedName>
    <definedName name="кгкккк" localSheetId="2" hidden="1">{#N/A,#N/A,FALSE,"Лист4"}</definedName>
    <definedName name="кгкккк" localSheetId="1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localSheetId="3" hidden="1">{#N/A,#N/A,FALSE,"Лист4"}</definedName>
    <definedName name="кеуц" localSheetId="2" hidden="1">{#N/A,#N/A,FALSE,"Лист4"}</definedName>
    <definedName name="кеуц" localSheetId="1" hidden="1">{#N/A,#N/A,FALSE,"Лист4"}</definedName>
    <definedName name="кеуц" hidden="1">{#N/A,#N/A,FALSE,"Лист4"}</definedName>
    <definedName name="кк" localSheetId="0" hidden="1">{#N/A,#N/A,FALSE,"Лист4"}</definedName>
    <definedName name="кк" localSheetId="3" hidden="1">{#N/A,#N/A,FALSE,"Лист4"}</definedName>
    <definedName name="кк" localSheetId="2" hidden="1">{#N/A,#N/A,FALSE,"Лист4"}</definedName>
    <definedName name="кк" localSheetId="1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localSheetId="3" hidden="1">{#N/A,#N/A,FALSE,"Лист4"}</definedName>
    <definedName name="ккгкг" localSheetId="2" hidden="1">{#N/A,#N/A,FALSE,"Лист4"}</definedName>
    <definedName name="ккгкг" localSheetId="1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localSheetId="3" hidden="1">{#N/A,#N/A,FALSE,"Лист4"}</definedName>
    <definedName name="ккк" localSheetId="2" hidden="1">{#N/A,#N/A,FALSE,"Лист4"}</definedName>
    <definedName name="ккк" localSheetId="1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localSheetId="3" hidden="1">{#N/A,#N/A,FALSE,"Лист4"}</definedName>
    <definedName name="кккну" localSheetId="2" hidden="1">{#N/A,#N/A,FALSE,"Лист4"}</definedName>
    <definedName name="кккну" localSheetId="1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localSheetId="3" hidden="1">{#N/A,#N/A,FALSE,"Лист4"}</definedName>
    <definedName name="кккокк" localSheetId="2" hidden="1">{#N/A,#N/A,FALSE,"Лист4"}</definedName>
    <definedName name="кккокк" localSheetId="1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localSheetId="3" hidden="1">{#N/A,#N/A,FALSE,"Лист4"}</definedName>
    <definedName name="комунальне" localSheetId="2" hidden="1">{#N/A,#N/A,FALSE,"Лист4"}</definedName>
    <definedName name="комунальне" localSheetId="1" hidden="1">{#N/A,#N/A,FALSE,"Лист4"}</definedName>
    <definedName name="комунальне" hidden="1">{#N/A,#N/A,FALSE,"Лист4"}</definedName>
    <definedName name="коп" localSheetId="0" hidden="1">{#N/A,#N/A,FALSE,"Лист4"}</definedName>
    <definedName name="коп" localSheetId="3" hidden="1">{#N/A,#N/A,FALSE,"Лист4"}</definedName>
    <definedName name="коп" localSheetId="2" hidden="1">{#N/A,#N/A,FALSE,"Лист4"}</definedName>
    <definedName name="коп" localSheetId="1" hidden="1">{#N/A,#N/A,FALSE,"Лист4"}</definedName>
    <definedName name="коп" hidden="1">{#N/A,#N/A,FALSE,"Лист4"}</definedName>
    <definedName name="кот" localSheetId="0" hidden="1">{#N/A,#N/A,FALSE,"Лист4"}</definedName>
    <definedName name="кот" localSheetId="3" hidden="1">{#N/A,#N/A,FALSE,"Лист4"}</definedName>
    <definedName name="кот" localSheetId="2" hidden="1">{#N/A,#N/A,FALSE,"Лист4"}</definedName>
    <definedName name="кот" localSheetId="1" hidden="1">{#N/A,#N/A,FALSE,"Лист4"}</definedName>
    <definedName name="кот" hidden="1">{#N/A,#N/A,FALSE,"Лист4"}</definedName>
    <definedName name="кр" localSheetId="0" hidden="1">{#N/A,#N/A,FALSE,"Лист4"}</definedName>
    <definedName name="кр" localSheetId="3" hidden="1">{#N/A,#N/A,FALSE,"Лист4"}</definedName>
    <definedName name="кр" localSheetId="2" hidden="1">{#N/A,#N/A,FALSE,"Лист4"}</definedName>
    <definedName name="кр" localSheetId="1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localSheetId="3" hidden="1">{#N/A,#N/A,FALSE,"Лист4"}</definedName>
    <definedName name="культура" localSheetId="2" hidden="1">{#N/A,#N/A,FALSE,"Лист4"}</definedName>
    <definedName name="культура" localSheetId="1" hidden="1">{#N/A,#N/A,FALSE,"Лист4"}</definedName>
    <definedName name="культура" hidden="1">{#N/A,#N/A,FALSE,"Лист4"}</definedName>
    <definedName name="л" localSheetId="0" hidden="1">{#N/A,#N/A,FALSE,"Лист4"}</definedName>
    <definedName name="л" localSheetId="3" hidden="1">{#N/A,#N/A,FALSE,"Лист4"}</definedName>
    <definedName name="л" localSheetId="2" hidden="1">{#N/A,#N/A,FALSE,"Лист4"}</definedName>
    <definedName name="л" localSheetId="1" hidden="1">{#N/A,#N/A,FALSE,"Лист4"}</definedName>
    <definedName name="л" hidden="1">{#N/A,#N/A,FALSE,"Лист4"}</definedName>
    <definedName name="лд" localSheetId="0" hidden="1">{#N/A,#N/A,FALSE,"Лист4"}</definedName>
    <definedName name="лд" localSheetId="3" hidden="1">{#N/A,#N/A,FALSE,"Лист4"}</definedName>
    <definedName name="лд" localSheetId="2" hidden="1">{#N/A,#N/A,FALSE,"Лист4"}</definedName>
    <definedName name="лд" localSheetId="1" hidden="1">{#N/A,#N/A,FALSE,"Лист4"}</definedName>
    <definedName name="лд" hidden="1">{#N/A,#N/A,FALSE,"Лист4"}</definedName>
    <definedName name="лівщш" localSheetId="0" hidden="1">{#N/A,#N/A,FALSE,"Лист4"}</definedName>
    <definedName name="лівщш" localSheetId="3" hidden="1">{#N/A,#N/A,FALSE,"Лист4"}</definedName>
    <definedName name="лівщш" localSheetId="2" hidden="1">{#N/A,#N/A,FALSE,"Лист4"}</definedName>
    <definedName name="лівщш" localSheetId="1" hidden="1">{#N/A,#N/A,FALSE,"Лист4"}</definedName>
    <definedName name="лівщш" hidden="1">{#N/A,#N/A,FALSE,"Лист4"}</definedName>
    <definedName name="лл" localSheetId="0" hidden="1">{#N/A,#N/A,FALSE,"Лист4"}</definedName>
    <definedName name="лл" localSheetId="3" hidden="1">{#N/A,#N/A,FALSE,"Лист4"}</definedName>
    <definedName name="лл" localSheetId="2" hidden="1">{#N/A,#N/A,FALSE,"Лист4"}</definedName>
    <definedName name="лл" localSheetId="1" hidden="1">{#N/A,#N/A,FALSE,"Лист4"}</definedName>
    <definedName name="лл" hidden="1">{#N/A,#N/A,FALSE,"Лист4"}</definedName>
    <definedName name="ллл" localSheetId="0" hidden="1">{#N/A,#N/A,FALSE,"Лист4"}</definedName>
    <definedName name="ллл" localSheetId="3" hidden="1">{#N/A,#N/A,FALSE,"Лист4"}</definedName>
    <definedName name="ллл" localSheetId="2" hidden="1">{#N/A,#N/A,FALSE,"Лист4"}</definedName>
    <definedName name="ллл" localSheetId="1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localSheetId="3" hidden="1">{#N/A,#N/A,FALSE,"Лист4"}</definedName>
    <definedName name="лнпллпл" localSheetId="2" hidden="1">{#N/A,#N/A,FALSE,"Лист4"}</definedName>
    <definedName name="лнпллпл" localSheetId="1" hidden="1">{#N/A,#N/A,FALSE,"Лист4"}</definedName>
    <definedName name="лнпллпл" hidden="1">{#N/A,#N/A,FALSE,"Лист4"}</definedName>
    <definedName name="лол" localSheetId="0" hidden="1">{#N/A,#N/A,FALSE,"Лист4"}</definedName>
    <definedName name="лол" localSheetId="3" hidden="1">{#N/A,#N/A,FALSE,"Лист4"}</definedName>
    <definedName name="лол" localSheetId="2" hidden="1">{#N/A,#N/A,FALSE,"Лист4"}</definedName>
    <definedName name="лол" localSheetId="1" hidden="1">{#N/A,#N/A,FALSE,"Лист4"}</definedName>
    <definedName name="лол" hidden="1">{#N/A,#N/A,FALSE,"Лист4"}</definedName>
    <definedName name="М" localSheetId="0" hidden="1">{#N/A,#N/A,FALSE,"Лист4"}</definedName>
    <definedName name="М" localSheetId="3" hidden="1">{#N/A,#N/A,FALSE,"Лист4"}</definedName>
    <definedName name="М" localSheetId="2" hidden="1">{#N/A,#N/A,FALSE,"Лист4"}</definedName>
    <definedName name="М" localSheetId="1" hidden="1">{#N/A,#N/A,FALSE,"Лист4"}</definedName>
    <definedName name="М" hidden="1">{#N/A,#N/A,FALSE,"Лист4"}</definedName>
    <definedName name="мак" localSheetId="0" hidden="1">{#N/A,#N/A,FALSE,"Лист4"}</definedName>
    <definedName name="мак" localSheetId="3" hidden="1">{#N/A,#N/A,FALSE,"Лист4"}</definedName>
    <definedName name="мак" localSheetId="2" hidden="1">{#N/A,#N/A,FALSE,"Лист4"}</definedName>
    <definedName name="мак" localSheetId="1" hidden="1">{#N/A,#N/A,FALSE,"Лист4"}</definedName>
    <definedName name="мак" hidden="1">{#N/A,#N/A,FALSE,"Лист4"}</definedName>
    <definedName name="мам" localSheetId="0" hidden="1">{#N/A,#N/A,FALSE,"Лист4"}</definedName>
    <definedName name="мам" localSheetId="3" hidden="1">{#N/A,#N/A,FALSE,"Лист4"}</definedName>
    <definedName name="мам" localSheetId="2" hidden="1">{#N/A,#N/A,FALSE,"Лист4"}</definedName>
    <definedName name="мам" localSheetId="1" hidden="1">{#N/A,#N/A,FALSE,"Лист4"}</definedName>
    <definedName name="мам" hidden="1">{#N/A,#N/A,FALSE,"Лист4"}</definedName>
    <definedName name="мм" localSheetId="0" hidden="1">{#N/A,#N/A,FALSE,"Лист4"}</definedName>
    <definedName name="мм" localSheetId="3" hidden="1">{#N/A,#N/A,FALSE,"Лист4"}</definedName>
    <definedName name="мм" localSheetId="2" hidden="1">{#N/A,#N/A,FALSE,"Лист4"}</definedName>
    <definedName name="мм" localSheetId="1" hidden="1">{#N/A,#N/A,FALSE,"Лист4"}</definedName>
    <definedName name="мм" hidden="1">{#N/A,#N/A,FALSE,"Лист4"}</definedName>
    <definedName name="мпе" localSheetId="0" hidden="1">{#N/A,#N/A,FALSE,"Лист4"}</definedName>
    <definedName name="мпе" localSheetId="3" hidden="1">{#N/A,#N/A,FALSE,"Лист4"}</definedName>
    <definedName name="мпе" localSheetId="2" hidden="1">{#N/A,#N/A,FALSE,"Лист4"}</definedName>
    <definedName name="мпе" localSheetId="1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localSheetId="3" hidden="1">{#N/A,#N/A,FALSE,"Лист4"}</definedName>
    <definedName name="нгнгш" localSheetId="2" hidden="1">{#N/A,#N/A,FALSE,"Лист4"}</definedName>
    <definedName name="нгнгш" localSheetId="1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localSheetId="3" hidden="1">{#N/A,#N/A,FALSE,"Лист4"}</definedName>
    <definedName name="ннггг" localSheetId="2" hidden="1">{#N/A,#N/A,FALSE,"Лист4"}</definedName>
    <definedName name="ннггг" localSheetId="1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localSheetId="3" hidden="1">{#N/A,#N/A,FALSE,"Лист4"}</definedName>
    <definedName name="ннн" localSheetId="2" hidden="1">{#N/A,#N/A,FALSE,"Лист4"}</definedName>
    <definedName name="ннн" localSheetId="1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localSheetId="3" hidden="1">{#N/A,#N/A,FALSE,"Лист4"}</definedName>
    <definedName name="ннннг" localSheetId="2" hidden="1">{#N/A,#N/A,FALSE,"Лист4"}</definedName>
    <definedName name="ннннг" localSheetId="1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localSheetId="3" hidden="1">{#N/A,#N/A,FALSE,"Лист4"}</definedName>
    <definedName name="нннннннн" localSheetId="2" hidden="1">{#N/A,#N/A,FALSE,"Лист4"}</definedName>
    <definedName name="нннннннн" localSheetId="1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localSheetId="3" hidden="1">{#N/A,#N/A,FALSE,"Лист4"}</definedName>
    <definedName name="ннншенгке" localSheetId="2" hidden="1">{#N/A,#N/A,FALSE,"Лист4"}</definedName>
    <definedName name="ннншенгке" localSheetId="1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localSheetId="3" hidden="1">{#N/A,#N/A,FALSE,"Лист4"}</definedName>
    <definedName name="нншекк" localSheetId="2" hidden="1">{#N/A,#N/A,FALSE,"Лист4"}</definedName>
    <definedName name="нншекк" localSheetId="1" hidden="1">{#N/A,#N/A,FALSE,"Лист4"}</definedName>
    <definedName name="нншекк" hidden="1">{#N/A,#N/A,FALSE,"Лист4"}</definedName>
    <definedName name="оав" localSheetId="0" hidden="1">{#N/A,#N/A,FALSE,"Лист4"}</definedName>
    <definedName name="оав" localSheetId="3" hidden="1">{#N/A,#N/A,FALSE,"Лист4"}</definedName>
    <definedName name="оав" localSheetId="2" hidden="1">{#N/A,#N/A,FALSE,"Лист4"}</definedName>
    <definedName name="оав" localSheetId="1" hidden="1">{#N/A,#N/A,FALSE,"Лист4"}</definedName>
    <definedName name="оав" hidden="1">{#N/A,#N/A,FALSE,"Лист4"}</definedName>
    <definedName name="обл" localSheetId="0" hidden="1">{#N/A,#N/A,FALSE,"Лист4"}</definedName>
    <definedName name="обл" localSheetId="3" hidden="1">{#N/A,#N/A,FALSE,"Лист4"}</definedName>
    <definedName name="обл" localSheetId="2" hidden="1">{#N/A,#N/A,FALSE,"Лист4"}</definedName>
    <definedName name="обл" localSheetId="1" hidden="1">{#N/A,#N/A,FALSE,"Лист4"}</definedName>
    <definedName name="обл" hidden="1">{#N/A,#N/A,FALSE,"Лист4"}</definedName>
    <definedName name="_xlnm.Print_Area" localSheetId="0">'Власні '!$A$1:$M$69</definedName>
    <definedName name="_xlnm.Print_Area" localSheetId="3">'Власні  (по районах_авт.)'!$A$1:$M$74</definedName>
    <definedName name="_xlnm.Print_Area" localSheetId="2">'Власні_до початкового плану_авт'!$A$1:$N$69</definedName>
    <definedName name="_xlnm.Print_Area" localSheetId="1">Динаміка!$A$1:$I$69</definedName>
    <definedName name="оггне" localSheetId="0" hidden="1">{#N/A,#N/A,FALSE,"Лист4"}</definedName>
    <definedName name="оггне" localSheetId="3" hidden="1">{#N/A,#N/A,FALSE,"Лист4"}</definedName>
    <definedName name="оггне" localSheetId="2" hidden="1">{#N/A,#N/A,FALSE,"Лист4"}</definedName>
    <definedName name="оггне" localSheetId="1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localSheetId="3" hidden="1">{#N/A,#N/A,FALSE,"Лист4"}</definedName>
    <definedName name="оллд" localSheetId="2" hidden="1">{#N/A,#N/A,FALSE,"Лист4"}</definedName>
    <definedName name="оллд" localSheetId="1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localSheetId="3" hidden="1">{#N/A,#N/A,FALSE,"Лист4"}</definedName>
    <definedName name="олол" localSheetId="2" hidden="1">{#N/A,#N/A,FALSE,"Лист4"}</definedName>
    <definedName name="олол" localSheetId="1" hidden="1">{#N/A,#N/A,FALSE,"Лист4"}</definedName>
    <definedName name="олол" hidden="1">{#N/A,#N/A,FALSE,"Лист4"}</definedName>
    <definedName name="оо" localSheetId="0" hidden="1">{#N/A,#N/A,FALSE,"Лист4"}</definedName>
    <definedName name="оо" localSheetId="3" hidden="1">{#N/A,#N/A,FALSE,"Лист4"}</definedName>
    <definedName name="оо" localSheetId="2" hidden="1">{#N/A,#N/A,FALSE,"Лист4"}</definedName>
    <definedName name="оо" localSheetId="1" hidden="1">{#N/A,#N/A,FALSE,"Лист4"}</definedName>
    <definedName name="оо" hidden="1">{#N/A,#N/A,FALSE,"Лист4"}</definedName>
    <definedName name="ооо" localSheetId="0" hidden="1">{#N/A,#N/A,FALSE,"Лист4"}</definedName>
    <definedName name="ооо" localSheetId="3" hidden="1">{#N/A,#N/A,FALSE,"Лист4"}</definedName>
    <definedName name="ооо" localSheetId="2" hidden="1">{#N/A,#N/A,FALSE,"Лист4"}</definedName>
    <definedName name="ооо" localSheetId="1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localSheetId="3" hidden="1">{#N/A,#N/A,FALSE,"Лист4"}</definedName>
    <definedName name="орнг" localSheetId="2" hidden="1">{#N/A,#N/A,FALSE,"Лист4"}</definedName>
    <definedName name="орнг" localSheetId="1" hidden="1">{#N/A,#N/A,FALSE,"Лист4"}</definedName>
    <definedName name="орнг" hidden="1">{#N/A,#N/A,FALSE,"Лист4"}</definedName>
    <definedName name="орпгшншпапмлопншеп" localSheetId="0" hidden="1">{#N/A,#N/A,FALSE,"Лист4"}</definedName>
    <definedName name="орпгшншпапмлопншеп" localSheetId="3" hidden="1">{#N/A,#N/A,FALSE,"Лист4"}</definedName>
    <definedName name="орпгшншпапмлопншеп" localSheetId="2" hidden="1">{#N/A,#N/A,FALSE,"Лист4"}</definedName>
    <definedName name="орпгшншпапмлопншеп" localSheetId="1" hidden="1">{#N/A,#N/A,FALSE,"Лист4"}</definedName>
    <definedName name="орпгшншпапмлопншеп" hidden="1">{#N/A,#N/A,FALSE,"Лист4"}</definedName>
    <definedName name="освіта" localSheetId="0" hidden="1">{#N/A,#N/A,FALSE,"Лист4"}</definedName>
    <definedName name="освіта" localSheetId="3" hidden="1">{#N/A,#N/A,FALSE,"Лист4"}</definedName>
    <definedName name="освіта" localSheetId="2" hidden="1">{#N/A,#N/A,FALSE,"Лист4"}</definedName>
    <definedName name="освіта" localSheetId="1" hidden="1">{#N/A,#N/A,FALSE,"Лист4"}</definedName>
    <definedName name="освіта" hidden="1">{#N/A,#N/A,FALSE,"Лист4"}</definedName>
    <definedName name="ох" localSheetId="0" hidden="1">{#N/A,#N/A,FALSE,"Лист4"}</definedName>
    <definedName name="ох" localSheetId="3" hidden="1">{#N/A,#N/A,FALSE,"Лист4"}</definedName>
    <definedName name="ох" localSheetId="2" hidden="1">{#N/A,#N/A,FALSE,"Лист4"}</definedName>
    <definedName name="ох" localSheetId="1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localSheetId="3" hidden="1">{#N/A,#N/A,FALSE,"Лист4"}</definedName>
    <definedName name="охорона" localSheetId="2" hidden="1">{#N/A,#N/A,FALSE,"Лист4"}</definedName>
    <definedName name="охорона" localSheetId="1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localSheetId="3" hidden="1">{#N/A,#N/A,FALSE,"Лист4"}</definedName>
    <definedName name="плеккккг" localSheetId="2" hidden="1">{#N/A,#N/A,FALSE,"Лист4"}</definedName>
    <definedName name="плеккккг" localSheetId="1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localSheetId="3" hidden="1">{#N/A,#N/A,FALSE,"Лист4"}</definedName>
    <definedName name="пллеелш" localSheetId="2" hidden="1">{#N/A,#N/A,FALSE,"Лист4"}</definedName>
    <definedName name="пллеелш" localSheetId="1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localSheetId="3" hidden="1">{#N/A,#N/A,FALSE,"Лист4"}</definedName>
    <definedName name="попле" localSheetId="2" hidden="1">{#N/A,#N/A,FALSE,"Лист4"}</definedName>
    <definedName name="попле" localSheetId="1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localSheetId="3" hidden="1">{#N/A,#N/A,FALSE,"Лист4"}</definedName>
    <definedName name="пот" localSheetId="2" hidden="1">{#N/A,#N/A,FALSE,"Лист4"}</definedName>
    <definedName name="пот" localSheetId="1" hidden="1">{#N/A,#N/A,FALSE,"Лист4"}</definedName>
    <definedName name="пот" hidden="1">{#N/A,#N/A,FALSE,"Лист4"}</definedName>
    <definedName name="пп" localSheetId="0" hidden="1">{#N/A,#N/A,FALSE,"Лист4"}</definedName>
    <definedName name="пп" localSheetId="3" hidden="1">{#N/A,#N/A,FALSE,"Лист4"}</definedName>
    <definedName name="пп" localSheetId="2" hidden="1">{#N/A,#N/A,FALSE,"Лист4"}</definedName>
    <definedName name="пп" localSheetId="1" hidden="1">{#N/A,#N/A,FALSE,"Лист4"}</definedName>
    <definedName name="пп" hidden="1">{#N/A,#N/A,FALSE,"Лист4"}</definedName>
    <definedName name="пплнплгн" localSheetId="0" hidden="1">{#N/A,#N/A,FALSE,"Лист4"}</definedName>
    <definedName name="пплнплгн" localSheetId="3" hidden="1">{#N/A,#N/A,FALSE,"Лист4"}</definedName>
    <definedName name="пплнплгн" localSheetId="2" hidden="1">{#N/A,#N/A,FALSE,"Лист4"}</definedName>
    <definedName name="пплнплгн" localSheetId="1" hidden="1">{#N/A,#N/A,FALSE,"Лист4"}</definedName>
    <definedName name="пплнплгн" hidden="1">{#N/A,#N/A,FALSE,"Лист4"}</definedName>
    <definedName name="ппше" localSheetId="0" hidden="1">{#N/A,#N/A,FALSE,"Лист4"}</definedName>
    <definedName name="ппше" localSheetId="3" hidden="1">{#N/A,#N/A,FALSE,"Лист4"}</definedName>
    <definedName name="ппше" localSheetId="2" hidden="1">{#N/A,#N/A,FALSE,"Лист4"}</definedName>
    <definedName name="ппше" localSheetId="1" hidden="1">{#N/A,#N/A,FALSE,"Лист4"}</definedName>
    <definedName name="ппше" hidden="1">{#N/A,#N/A,FALSE,"Лист4"}</definedName>
    <definedName name="про" localSheetId="0" hidden="1">{#N/A,#N/A,FALSE,"Лист4"}</definedName>
    <definedName name="про" localSheetId="3" hidden="1">{#N/A,#N/A,FALSE,"Лист4"}</definedName>
    <definedName name="про" localSheetId="2" hidden="1">{#N/A,#N/A,FALSE,"Лист4"}</definedName>
    <definedName name="про" localSheetId="1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localSheetId="3" hidden="1">{#N/A,#N/A,FALSE,"Лист4"}</definedName>
    <definedName name="прое" localSheetId="2" hidden="1">{#N/A,#N/A,FALSE,"Лист4"}</definedName>
    <definedName name="прое" localSheetId="1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localSheetId="3" hidden="1">{#N/A,#N/A,FALSE,"Лист4"}</definedName>
    <definedName name="прои" localSheetId="2" hidden="1">{#N/A,#N/A,FALSE,"Лист4"}</definedName>
    <definedName name="прои" localSheetId="1" hidden="1">{#N/A,#N/A,FALSE,"Лист4"}</definedName>
    <definedName name="прои" hidden="1">{#N/A,#N/A,FALSE,"Лист4"}</definedName>
    <definedName name="рлд" localSheetId="0" hidden="1">{#N/A,#N/A,FALSE,"Лист4"}</definedName>
    <definedName name="рлд" localSheetId="3" hidden="1">{#N/A,#N/A,FALSE,"Лист4"}</definedName>
    <definedName name="рлд" localSheetId="2" hidden="1">{#N/A,#N/A,FALSE,"Лист4"}</definedName>
    <definedName name="рлд" localSheetId="1" hidden="1">{#N/A,#N/A,FALSE,"Лист4"}</definedName>
    <definedName name="рлд" hidden="1">{#N/A,#N/A,FALSE,"Лист4"}</definedName>
    <definedName name="рор" localSheetId="0" hidden="1">{#N/A,#N/A,FALSE,"Лист4"}</definedName>
    <definedName name="рор" localSheetId="3" hidden="1">{#N/A,#N/A,FALSE,"Лист4"}</definedName>
    <definedName name="рор" localSheetId="2" hidden="1">{#N/A,#N/A,FALSE,"Лист4"}</definedName>
    <definedName name="рор" localSheetId="1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localSheetId="3" hidden="1">{#N/A,#N/A,FALSE,"Лист4"}</definedName>
    <definedName name="роро" localSheetId="2" hidden="1">{#N/A,#N/A,FALSE,"Лист4"}</definedName>
    <definedName name="роро" localSheetId="1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localSheetId="3" hidden="1">{#N/A,#N/A,FALSE,"Лист4"}</definedName>
    <definedName name="рррр" localSheetId="2" hidden="1">{#N/A,#N/A,FALSE,"Лист4"}</definedName>
    <definedName name="рррр" localSheetId="1" hidden="1">{#N/A,#N/A,FALSE,"Лист4"}</definedName>
    <definedName name="рррр" hidden="1">{#N/A,#N/A,FALSE,"Лист4"}</definedName>
    <definedName name="сас" localSheetId="0" hidden="1">{#N/A,#N/A,FALSE,"Лист4"}</definedName>
    <definedName name="сас" localSheetId="3" hidden="1">{#N/A,#N/A,FALSE,"Лист4"}</definedName>
    <definedName name="сас" localSheetId="2" hidden="1">{#N/A,#N/A,FALSE,"Лист4"}</definedName>
    <definedName name="сас" localSheetId="1" hidden="1">{#N/A,#N/A,FALSE,"Лист4"}</definedName>
    <definedName name="сас" hidden="1">{#N/A,#N/A,FALSE,"Лист4"}</definedName>
    <definedName name="сми" localSheetId="0" hidden="1">{#N/A,#N/A,FALSE,"Лист4"}</definedName>
    <definedName name="сми" localSheetId="3" hidden="1">{#N/A,#N/A,FALSE,"Лист4"}</definedName>
    <definedName name="сми" localSheetId="2" hidden="1">{#N/A,#N/A,FALSE,"Лист4"}</definedName>
    <definedName name="сми" localSheetId="1" hidden="1">{#N/A,#N/A,FALSE,"Лист4"}</definedName>
    <definedName name="сми" hidden="1">{#N/A,#N/A,FALSE,"Лист4"}</definedName>
    <definedName name="сс" localSheetId="0" hidden="1">{#N/A,#N/A,FALSE,"Лист4"}</definedName>
    <definedName name="сс" localSheetId="3" hidden="1">{#N/A,#N/A,FALSE,"Лист4"}</definedName>
    <definedName name="сс" localSheetId="2" hidden="1">{#N/A,#N/A,FALSE,"Лист4"}</definedName>
    <definedName name="сс" localSheetId="1" hidden="1">{#N/A,#N/A,FALSE,"Лист4"}</definedName>
    <definedName name="сс" hidden="1">{#N/A,#N/A,FALSE,"Лист4"}</definedName>
    <definedName name="сум" localSheetId="0" hidden="1">{#N/A,#N/A,FALSE,"Лист4"}</definedName>
    <definedName name="сум" localSheetId="3" hidden="1">{#N/A,#N/A,FALSE,"Лист4"}</definedName>
    <definedName name="сум" localSheetId="2" hidden="1">{#N/A,#N/A,FALSE,"Лист4"}</definedName>
    <definedName name="сум" localSheetId="1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localSheetId="3" hidden="1">{#N/A,#N/A,FALSE,"Лист4"}</definedName>
    <definedName name="Суми" localSheetId="2" hidden="1">{#N/A,#N/A,FALSE,"Лист4"}</definedName>
    <definedName name="Суми" localSheetId="1" hidden="1">{#N/A,#N/A,FALSE,"Лист4"}</definedName>
    <definedName name="Суми" hidden="1">{#N/A,#N/A,FALSE,"Лист4"}</definedName>
    <definedName name="счу" localSheetId="0" hidden="1">{#N/A,#N/A,FALSE,"Лист4"}</definedName>
    <definedName name="счу" localSheetId="3" hidden="1">{#N/A,#N/A,FALSE,"Лист4"}</definedName>
    <definedName name="счу" localSheetId="2" hidden="1">{#N/A,#N/A,FALSE,"Лист4"}</definedName>
    <definedName name="счу" localSheetId="1" hidden="1">{#N/A,#N/A,FALSE,"Лист4"}</definedName>
    <definedName name="счу" hidden="1">{#N/A,#N/A,FALSE,"Лист4"}</definedName>
    <definedName name="счя" localSheetId="0" hidden="1">{#N/A,#N/A,FALSE,"Лист4"}</definedName>
    <definedName name="счя" localSheetId="3" hidden="1">{#N/A,#N/A,FALSE,"Лист4"}</definedName>
    <definedName name="счя" localSheetId="2" hidden="1">{#N/A,#N/A,FALSE,"Лист4"}</definedName>
    <definedName name="счя" localSheetId="1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localSheetId="3" hidden="1">{#N/A,#N/A,FALSE,"Лист4"}</definedName>
    <definedName name="тогн" localSheetId="2" hidden="1">{#N/A,#N/A,FALSE,"Лист4"}</definedName>
    <definedName name="тогн" localSheetId="1" hidden="1">{#N/A,#N/A,FALSE,"Лист4"}</definedName>
    <definedName name="тогн" hidden="1">{#N/A,#N/A,FALSE,"Лист4"}</definedName>
    <definedName name="трн" localSheetId="0" hidden="1">{#N/A,#N/A,FALSE,"Лист4"}</definedName>
    <definedName name="трн" localSheetId="3" hidden="1">{#N/A,#N/A,FALSE,"Лист4"}</definedName>
    <definedName name="трн" localSheetId="2" hidden="1">{#N/A,#N/A,FALSE,"Лист4"}</definedName>
    <definedName name="трн" localSheetId="1" hidden="1">{#N/A,#N/A,FALSE,"Лист4"}</definedName>
    <definedName name="трн" hidden="1">{#N/A,#N/A,FALSE,"Лист4"}</definedName>
    <definedName name="ттт" localSheetId="0" hidden="1">{#N/A,#N/A,FALSE,"Лист4"}</definedName>
    <definedName name="ттт" localSheetId="3" hidden="1">{#N/A,#N/A,FALSE,"Лист4"}</definedName>
    <definedName name="ттт" localSheetId="2" hidden="1">{#N/A,#N/A,FALSE,"Лист4"}</definedName>
    <definedName name="ттт" localSheetId="1" hidden="1">{#N/A,#N/A,FALSE,"Лист4"}</definedName>
    <definedName name="ттт" hidden="1">{#N/A,#N/A,FALSE,"Лист4"}</definedName>
    <definedName name="ть" localSheetId="0" hidden="1">{#N/A,#N/A,FALSE,"Лист4"}</definedName>
    <definedName name="ть" localSheetId="3" hidden="1">{#N/A,#N/A,FALSE,"Лист4"}</definedName>
    <definedName name="ть" localSheetId="2" hidden="1">{#N/A,#N/A,FALSE,"Лист4"}</definedName>
    <definedName name="ть" localSheetId="1" hidden="1">{#N/A,#N/A,FALSE,"Лист4"}</definedName>
    <definedName name="ть" hidden="1">{#N/A,#N/A,FALSE,"Лист4"}</definedName>
    <definedName name="уа" localSheetId="0" hidden="1">{#N/A,#N/A,FALSE,"Лист4"}</definedName>
    <definedName name="уа" localSheetId="3" hidden="1">{#N/A,#N/A,FALSE,"Лист4"}</definedName>
    <definedName name="уа" localSheetId="2" hidden="1">{#N/A,#N/A,FALSE,"Лист4"}</definedName>
    <definedName name="уа" localSheetId="1" hidden="1">{#N/A,#N/A,FALSE,"Лист4"}</definedName>
    <definedName name="уа" hidden="1">{#N/A,#N/A,FALSE,"Лист4"}</definedName>
    <definedName name="увке" localSheetId="0" hidden="1">{#N/A,#N/A,FALSE,"Лист4"}</definedName>
    <definedName name="увке" localSheetId="3" hidden="1">{#N/A,#N/A,FALSE,"Лист4"}</definedName>
    <definedName name="увке" localSheetId="2" hidden="1">{#N/A,#N/A,FALSE,"Лист4"}</definedName>
    <definedName name="увке" localSheetId="1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localSheetId="3" hidden="1">{#N/A,#N/A,FALSE,"Лист4"}</definedName>
    <definedName name="уеунукнун" localSheetId="2" hidden="1">{#N/A,#N/A,FALSE,"Лист4"}</definedName>
    <definedName name="уеунукнун" localSheetId="1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localSheetId="3" hidden="1">{#N/A,#N/A,FALSE,"Лист4"}</definedName>
    <definedName name="уке" localSheetId="2" hidden="1">{#N/A,#N/A,FALSE,"Лист4"}</definedName>
    <definedName name="уке" localSheetId="1" hidden="1">{#N/A,#N/A,FALSE,"Лист4"}</definedName>
    <definedName name="уке" hidden="1">{#N/A,#N/A,FALSE,"Лист4"}</definedName>
    <definedName name="укй" localSheetId="0" hidden="1">{#N/A,#N/A,FALSE,"Лист4"}</definedName>
    <definedName name="укй" localSheetId="3" hidden="1">{#N/A,#N/A,FALSE,"Лист4"}</definedName>
    <definedName name="укй" localSheetId="2" hidden="1">{#N/A,#N/A,FALSE,"Лист4"}</definedName>
    <definedName name="укй" localSheetId="1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localSheetId="3" hidden="1">{#N/A,#N/A,FALSE,"Лист4"}</definedName>
    <definedName name="укунн" localSheetId="2" hidden="1">{#N/A,#N/A,FALSE,"Лист4"}</definedName>
    <definedName name="укунн" localSheetId="1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localSheetId="3" hidden="1">{#N/A,#N/A,FALSE,"Лист4"}</definedName>
    <definedName name="унунен" localSheetId="2" hidden="1">{#N/A,#N/A,FALSE,"Лист4"}</definedName>
    <definedName name="унунен" localSheetId="1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localSheetId="3" hidden="1">{#N/A,#N/A,FALSE,"Лист4"}</definedName>
    <definedName name="унунун" localSheetId="2" hidden="1">{#N/A,#N/A,FALSE,"Лист4"}</definedName>
    <definedName name="унунун" localSheetId="1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localSheetId="3" hidden="1">{#N/A,#N/A,FALSE,"Лист4"}</definedName>
    <definedName name="унуу" localSheetId="2" hidden="1">{#N/A,#N/A,FALSE,"Лист4"}</definedName>
    <definedName name="унуу" localSheetId="1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localSheetId="3" hidden="1">{#N/A,#N/A,FALSE,"Лист4"}</definedName>
    <definedName name="унуун" localSheetId="2" hidden="1">{#N/A,#N/A,FALSE,"Лист4"}</definedName>
    <definedName name="унуун" localSheetId="1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localSheetId="3" hidden="1">{#N/A,#N/A,FALSE,"Лист4"}</definedName>
    <definedName name="унууу" localSheetId="2" hidden="1">{#N/A,#N/A,FALSE,"Лист4"}</definedName>
    <definedName name="унууу" localSheetId="1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localSheetId="3" hidden="1">{#N/A,#N/A,FALSE,"Лист4"}</definedName>
    <definedName name="управ" localSheetId="2" hidden="1">{#N/A,#N/A,FALSE,"Лист4"}</definedName>
    <definedName name="управ" localSheetId="1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localSheetId="3" hidden="1">{#N/A,#N/A,FALSE,"Лист4"}</definedName>
    <definedName name="управління" localSheetId="2" hidden="1">{#N/A,#N/A,FALSE,"Лист4"}</definedName>
    <definedName name="управління" localSheetId="1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localSheetId="3" hidden="1">{#N/A,#N/A,FALSE,"Лист4"}</definedName>
    <definedName name="уукее" localSheetId="2" hidden="1">{#N/A,#N/A,FALSE,"Лист4"}</definedName>
    <definedName name="уукее" localSheetId="1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localSheetId="3" hidden="1">{#N/A,#N/A,FALSE,"Лист4"}</definedName>
    <definedName name="ууннну" localSheetId="2" hidden="1">{#N/A,#N/A,FALSE,"Лист4"}</definedName>
    <definedName name="ууннну" localSheetId="1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localSheetId="3" hidden="1">{#N/A,#N/A,FALSE,"Лист4"}</definedName>
    <definedName name="ууну" localSheetId="2" hidden="1">{#N/A,#N/A,FALSE,"Лист4"}</definedName>
    <definedName name="ууну" localSheetId="1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localSheetId="3" hidden="1">{#N/A,#N/A,FALSE,"Лист4"}</definedName>
    <definedName name="уунунг" localSheetId="2" hidden="1">{#N/A,#N/A,FALSE,"Лист4"}</definedName>
    <definedName name="уунунг" localSheetId="1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localSheetId="3" hidden="1">{#N/A,#N/A,FALSE,"Лист4"}</definedName>
    <definedName name="уунунууу" localSheetId="2" hidden="1">{#N/A,#N/A,FALSE,"Лист4"}</definedName>
    <definedName name="уунунууу" localSheetId="1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localSheetId="3" hidden="1">{#N/A,#N/A,FALSE,"Лист4"}</definedName>
    <definedName name="уунуурр" localSheetId="2" hidden="1">{#N/A,#N/A,FALSE,"Лист4"}</definedName>
    <definedName name="уунуурр" localSheetId="1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localSheetId="3" hidden="1">{#N/A,#N/A,FALSE,"Лист4"}</definedName>
    <definedName name="уунуууу" localSheetId="2" hidden="1">{#N/A,#N/A,FALSE,"Лист4"}</definedName>
    <definedName name="уунуууу" localSheetId="1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localSheetId="3" hidden="1">{#N/A,#N/A,FALSE,"Лист4"}</definedName>
    <definedName name="ууу" localSheetId="2" hidden="1">{#N/A,#N/A,FALSE,"Лист4"}</definedName>
    <definedName name="ууу" localSheetId="1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localSheetId="3" hidden="1">{#N/A,#N/A,FALSE,"Лист4"}</definedName>
    <definedName name="ууунну" localSheetId="2" hidden="1">{#N/A,#N/A,FALSE,"Лист4"}</definedName>
    <definedName name="ууунну" localSheetId="1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localSheetId="3" hidden="1">{#N/A,#N/A,FALSE,"Лист4"}</definedName>
    <definedName name="ууунууууу" localSheetId="2" hidden="1">{#N/A,#N/A,FALSE,"Лист4"}</definedName>
    <definedName name="ууунууууу" localSheetId="1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localSheetId="3" hidden="1">{#N/A,#N/A,FALSE,"Лист4"}</definedName>
    <definedName name="уууу" localSheetId="2" hidden="1">{#N/A,#N/A,FALSE,"Лист4"}</definedName>
    <definedName name="уууу" localSheetId="1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localSheetId="3" hidden="1">{#N/A,#N/A,FALSE,"Лист4"}</definedName>
    <definedName name="уууу32" localSheetId="2" hidden="1">{#N/A,#N/A,FALSE,"Лист4"}</definedName>
    <definedName name="уууу32" localSheetId="1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localSheetId="3" hidden="1">{#N/A,#N/A,FALSE,"Лист4"}</definedName>
    <definedName name="уууун" localSheetId="2" hidden="1">{#N/A,#N/A,FALSE,"Лист4"}</definedName>
    <definedName name="уууун" localSheetId="1" hidden="1">{#N/A,#N/A,FALSE,"Лист4"}</definedName>
    <definedName name="уууун" hidden="1">{#N/A,#N/A,FALSE,"Лист4"}</definedName>
    <definedName name="фф" localSheetId="0" hidden="1">{#N/A,#N/A,FALSE,"Лист4"}</definedName>
    <definedName name="фф" localSheetId="3" hidden="1">{#N/A,#N/A,FALSE,"Лист4"}</definedName>
    <definedName name="фф" localSheetId="2" hidden="1">{#N/A,#N/A,FALSE,"Лист4"}</definedName>
    <definedName name="фф" localSheetId="1" hidden="1">{#N/A,#N/A,FALSE,"Лист4"}</definedName>
    <definedName name="фф" hidden="1">{#N/A,#N/A,FALSE,"Лист4"}</definedName>
    <definedName name="ффф" localSheetId="0" hidden="1">{#N/A,#N/A,FALSE,"Лист4"}</definedName>
    <definedName name="ффф" localSheetId="3" hidden="1">{#N/A,#N/A,FALSE,"Лист4"}</definedName>
    <definedName name="ффф" localSheetId="2" hidden="1">{#N/A,#N/A,FALSE,"Лист4"}</definedName>
    <definedName name="ффф" localSheetId="1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localSheetId="3" hidden="1">{#N/A,#N/A,FALSE,"Лист4"}</definedName>
    <definedName name="фффф" localSheetId="2" hidden="1">{#N/A,#N/A,FALSE,"Лист4"}</definedName>
    <definedName name="фффф" localSheetId="1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localSheetId="3" hidden="1">{#N/A,#N/A,FALSE,"Лист4"}</definedName>
    <definedName name="ффффф" localSheetId="2" hidden="1">{#N/A,#N/A,FALSE,"Лист4"}</definedName>
    <definedName name="ффффф" localSheetId="1" hidden="1">{#N/A,#N/A,FALSE,"Лист4"}</definedName>
    <definedName name="ффффф" hidden="1">{#N/A,#N/A,FALSE,"Лист4"}</definedName>
    <definedName name="хз" localSheetId="0" hidden="1">{#N/A,#N/A,FALSE,"Лист4"}</definedName>
    <definedName name="хз" localSheetId="3" hidden="1">{#N/A,#N/A,FALSE,"Лист4"}</definedName>
    <definedName name="хз" localSheetId="2" hidden="1">{#N/A,#N/A,FALSE,"Лист4"}</definedName>
    <definedName name="хз" localSheetId="1" hidden="1">{#N/A,#N/A,FALSE,"Лист4"}</definedName>
    <definedName name="хз" hidden="1">{#N/A,#N/A,FALSE,"Лист4"}</definedName>
    <definedName name="хїз" localSheetId="0" hidden="1">{#N/A,#N/A,FALSE,"Лист4"}</definedName>
    <definedName name="хїз" localSheetId="3" hidden="1">{#N/A,#N/A,FALSE,"Лист4"}</definedName>
    <definedName name="хїз" localSheetId="2" hidden="1">{#N/A,#N/A,FALSE,"Лист4"}</definedName>
    <definedName name="хїз" localSheetId="1" hidden="1">{#N/A,#N/A,FALSE,"Лист4"}</definedName>
    <definedName name="хїз" hidden="1">{#N/A,#N/A,FALSE,"Лист4"}</definedName>
    <definedName name="ххх" localSheetId="0" hidden="1">{#N/A,#N/A,FALSE,"Лист4"}</definedName>
    <definedName name="ххх" localSheetId="3" hidden="1">{#N/A,#N/A,FALSE,"Лист4"}</definedName>
    <definedName name="ххх" localSheetId="2" hidden="1">{#N/A,#N/A,FALSE,"Лист4"}</definedName>
    <definedName name="ххх" localSheetId="1" hidden="1">{#N/A,#N/A,FALSE,"Лист4"}</definedName>
    <definedName name="ххх" hidden="1">{#N/A,#N/A,FALSE,"Лист4"}</definedName>
    <definedName name="ц" localSheetId="0" hidden="1">{#N/A,#N/A,FALSE,"Лист4"}</definedName>
    <definedName name="ц" localSheetId="3" hidden="1">{#N/A,#N/A,FALSE,"Лист4"}</definedName>
    <definedName name="ц" localSheetId="2" hidden="1">{#N/A,#N/A,FALSE,"Лист4"}</definedName>
    <definedName name="ц" localSheetId="1" hidden="1">{#N/A,#N/A,FALSE,"Лист4"}</definedName>
    <definedName name="ц" hidden="1">{#N/A,#N/A,FALSE,"Лист4"}</definedName>
    <definedName name="цва" localSheetId="0" hidden="1">{#N/A,#N/A,FALSE,"Лист4"}</definedName>
    <definedName name="цва" localSheetId="3" hidden="1">{#N/A,#N/A,FALSE,"Лист4"}</definedName>
    <definedName name="цва" localSheetId="2" hidden="1">{#N/A,#N/A,FALSE,"Лист4"}</definedName>
    <definedName name="цва" localSheetId="1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localSheetId="3" hidden="1">{#N/A,#N/A,FALSE,"Лист4"}</definedName>
    <definedName name="цекццецце" localSheetId="2" hidden="1">{#N/A,#N/A,FALSE,"Лист4"}</definedName>
    <definedName name="цекццецце" localSheetId="1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localSheetId="3" hidden="1">{#N/A,#N/A,FALSE,"Лист4"}</definedName>
    <definedName name="цеце" localSheetId="2" hidden="1">{#N/A,#N/A,FALSE,"Лист4"}</definedName>
    <definedName name="цеце" localSheetId="1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localSheetId="3" hidden="1">{#N/A,#N/A,FALSE,"Лист4"}</definedName>
    <definedName name="цецеце" localSheetId="2" hidden="1">{#N/A,#N/A,FALSE,"Лист4"}</definedName>
    <definedName name="цецеце" localSheetId="1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localSheetId="3" hidden="1">{#N/A,#N/A,FALSE,"Лист4"}</definedName>
    <definedName name="цук" localSheetId="2" hidden="1">{#N/A,#N/A,FALSE,"Лист4"}</definedName>
    <definedName name="цук" localSheetId="1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localSheetId="3" hidden="1">{#N/A,#N/A,FALSE,"Лист4"}</definedName>
    <definedName name="цуку" localSheetId="2" hidden="1">{#N/A,#N/A,FALSE,"Лист4"}</definedName>
    <definedName name="цуку" localSheetId="1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localSheetId="3" hidden="1">{#N/A,#N/A,FALSE,"Лист4"}</definedName>
    <definedName name="цууу" localSheetId="2" hidden="1">{#N/A,#N/A,FALSE,"Лист4"}</definedName>
    <definedName name="цууу" localSheetId="1" hidden="1">{#N/A,#N/A,FALSE,"Лист4"}</definedName>
    <definedName name="цууу" hidden="1">{#N/A,#N/A,FALSE,"Лист4"}</definedName>
    <definedName name="цц" localSheetId="0" hidden="1">{#N/A,#N/A,FALSE,"Лист4"}</definedName>
    <definedName name="цц" localSheetId="3" hidden="1">{#N/A,#N/A,FALSE,"Лист4"}</definedName>
    <definedName name="цц" localSheetId="2" hidden="1">{#N/A,#N/A,FALSE,"Лист4"}</definedName>
    <definedName name="цц" localSheetId="1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localSheetId="3" hidden="1">{#N/A,#N/A,FALSE,"Лист4"}</definedName>
    <definedName name="ццвва" localSheetId="2" hidden="1">{#N/A,#N/A,FALSE,"Лист4"}</definedName>
    <definedName name="ццвва" localSheetId="1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localSheetId="3" hidden="1">{#N/A,#N/A,FALSE,"Лист4"}</definedName>
    <definedName name="ццецц" localSheetId="2" hidden="1">{#N/A,#N/A,FALSE,"Лист4"}</definedName>
    <definedName name="ццецц" localSheetId="1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localSheetId="3" hidden="1">{#N/A,#N/A,FALSE,"Лист4"}</definedName>
    <definedName name="ццеццке" localSheetId="2" hidden="1">{#N/A,#N/A,FALSE,"Лист4"}</definedName>
    <definedName name="ццеццке" localSheetId="1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localSheetId="3" hidden="1">{#N/A,#N/A,FALSE,"Лист4"}</definedName>
    <definedName name="ццеццкевап" localSheetId="2" hidden="1">{#N/A,#N/A,FALSE,"Лист4"}</definedName>
    <definedName name="ццеццкевап" localSheetId="1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localSheetId="3" hidden="1">{#N/A,#N/A,FALSE,"Лист4"}</definedName>
    <definedName name="ццке" localSheetId="2" hidden="1">{#N/A,#N/A,FALSE,"Лист4"}</definedName>
    <definedName name="ццке" localSheetId="1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localSheetId="3" hidden="1">{#N/A,#N/A,FALSE,"Лист4"}</definedName>
    <definedName name="ццук" localSheetId="2" hidden="1">{#N/A,#N/A,FALSE,"Лист4"}</definedName>
    <definedName name="ццук" localSheetId="1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localSheetId="3" hidden="1">{#N/A,#N/A,FALSE,"Лист4"}</definedName>
    <definedName name="цццецц" localSheetId="2" hidden="1">{#N/A,#N/A,FALSE,"Лист4"}</definedName>
    <definedName name="цццецц" localSheetId="1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localSheetId="3" hidden="1">{#N/A,#N/A,FALSE,"Лист4"}</definedName>
    <definedName name="цццкеец" localSheetId="2" hidden="1">{#N/A,#N/A,FALSE,"Лист4"}</definedName>
    <definedName name="цццкеец" localSheetId="1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localSheetId="3" hidden="1">{#N/A,#N/A,FALSE,"Лист4"}</definedName>
    <definedName name="цццц" localSheetId="2" hidden="1">{#N/A,#N/A,FALSE,"Лист4"}</definedName>
    <definedName name="цццц" localSheetId="1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localSheetId="3" hidden="1">{#N/A,#N/A,FALSE,"Лист4"}</definedName>
    <definedName name="ццццкц" localSheetId="2" hidden="1">{#N/A,#N/A,FALSE,"Лист4"}</definedName>
    <definedName name="ццццкц" localSheetId="1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localSheetId="3" hidden="1">{#N/A,#N/A,FALSE,"Лист4"}</definedName>
    <definedName name="ццццц" localSheetId="2" hidden="1">{#N/A,#N/A,FALSE,"Лист4"}</definedName>
    <definedName name="ццццц" localSheetId="1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localSheetId="3" hidden="1">{#N/A,#N/A,FALSE,"Лист4"}</definedName>
    <definedName name="цццццц" localSheetId="2" hidden="1">{#N/A,#N/A,FALSE,"Лист4"}</definedName>
    <definedName name="цццццц" localSheetId="1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localSheetId="3" hidden="1">{#N/A,#N/A,FALSE,"Лист4"}</definedName>
    <definedName name="чву" localSheetId="2" hidden="1">{#N/A,#N/A,FALSE,"Лист4"}</definedName>
    <definedName name="чву" localSheetId="1" hidden="1">{#N/A,#N/A,FALSE,"Лист4"}</definedName>
    <definedName name="чву" hidden="1">{#N/A,#N/A,FALSE,"Лист4"}</definedName>
    <definedName name="чч" localSheetId="0" hidden="1">{#N/A,#N/A,FALSE,"Лист4"}</definedName>
    <definedName name="чч" localSheetId="3" hidden="1">{#N/A,#N/A,FALSE,"Лист4"}</definedName>
    <definedName name="чч" localSheetId="2" hidden="1">{#N/A,#N/A,FALSE,"Лист4"}</definedName>
    <definedName name="чч" localSheetId="1" hidden="1">{#N/A,#N/A,FALSE,"Лист4"}</definedName>
    <definedName name="чч" hidden="1">{#N/A,#N/A,FALSE,"Лист4"}</definedName>
    <definedName name="ччч" localSheetId="0" hidden="1">{#N/A,#N/A,FALSE,"Лист4"}</definedName>
    <definedName name="ччч" localSheetId="3" hidden="1">{#N/A,#N/A,FALSE,"Лист4"}</definedName>
    <definedName name="ччч" localSheetId="2" hidden="1">{#N/A,#N/A,FALSE,"Лист4"}</definedName>
    <definedName name="ччч" localSheetId="1" hidden="1">{#N/A,#N/A,FALSE,"Лист4"}</definedName>
    <definedName name="ччч" hidden="1">{#N/A,#N/A,FALSE,"Лист4"}</definedName>
    <definedName name="шш" localSheetId="0" hidden="1">{#N/A,#N/A,FALSE,"Лист4"}</definedName>
    <definedName name="шш" localSheetId="3" hidden="1">{#N/A,#N/A,FALSE,"Лист4"}</definedName>
    <definedName name="шш" localSheetId="2" hidden="1">{#N/A,#N/A,FALSE,"Лист4"}</definedName>
    <definedName name="шш" localSheetId="1" hidden="1">{#N/A,#N/A,FALSE,"Лист4"}</definedName>
    <definedName name="шш" hidden="1">{#N/A,#N/A,FALSE,"Лист4"}</definedName>
    <definedName name="шшшш" localSheetId="0" hidden="1">{#N/A,#N/A,FALSE,"Лист4"}</definedName>
    <definedName name="шшшш" localSheetId="3" hidden="1">{#N/A,#N/A,FALSE,"Лист4"}</definedName>
    <definedName name="шшшш" localSheetId="2" hidden="1">{#N/A,#N/A,FALSE,"Лист4"}</definedName>
    <definedName name="шшшш" localSheetId="1" hidden="1">{#N/A,#N/A,FALSE,"Лист4"}</definedName>
    <definedName name="шшшш" hidden="1">{#N/A,#N/A,FALSE,"Лист4"}</definedName>
    <definedName name="щщ" localSheetId="0" hidden="1">{#N/A,#N/A,FALSE,"Лист4"}</definedName>
    <definedName name="щщ" localSheetId="3" hidden="1">{#N/A,#N/A,FALSE,"Лист4"}</definedName>
    <definedName name="щщ" localSheetId="2" hidden="1">{#N/A,#N/A,FALSE,"Лист4"}</definedName>
    <definedName name="щщ" localSheetId="1" hidden="1">{#N/A,#N/A,FALSE,"Лист4"}</definedName>
    <definedName name="щщ" hidden="1">{#N/A,#N/A,FALSE,"Лист4"}</definedName>
    <definedName name="щщщ" localSheetId="0" hidden="1">{#N/A,#N/A,FALSE,"Лист4"}</definedName>
    <definedName name="щщщ" localSheetId="3" hidden="1">{#N/A,#N/A,FALSE,"Лист4"}</definedName>
    <definedName name="щщщ" localSheetId="2" hidden="1">{#N/A,#N/A,FALSE,"Лист4"}</definedName>
    <definedName name="щщщ" localSheetId="1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localSheetId="3" hidden="1">{#N/A,#N/A,FALSE,"Лист4"}</definedName>
    <definedName name="щщщшг" localSheetId="2" hidden="1">{#N/A,#N/A,FALSE,"Лист4"}</definedName>
    <definedName name="щщщшг" localSheetId="1" hidden="1">{#N/A,#N/A,FALSE,"Лист4"}</definedName>
    <definedName name="щщщшг" hidden="1">{#N/A,#N/A,FALSE,"Лист4"}</definedName>
    <definedName name="юю" localSheetId="0" hidden="1">{#N/A,#N/A,FALSE,"Лист4"}</definedName>
    <definedName name="юю" localSheetId="3" hidden="1">{#N/A,#N/A,FALSE,"Лист4"}</definedName>
    <definedName name="юю" localSheetId="2" hidden="1">{#N/A,#N/A,FALSE,"Лист4"}</definedName>
    <definedName name="юю" localSheetId="1" hidden="1">{#N/A,#N/A,FALSE,"Лист4"}</definedName>
    <definedName name="юю" hidden="1">{#N/A,#N/A,FALSE,"Лист4"}</definedName>
    <definedName name="ююю" localSheetId="0" hidden="1">{#N/A,#N/A,FALSE,"Лист4"}</definedName>
    <definedName name="ююю" localSheetId="3" hidden="1">{#N/A,#N/A,FALSE,"Лист4"}</definedName>
    <definedName name="ююю" localSheetId="2" hidden="1">{#N/A,#N/A,FALSE,"Лист4"}</definedName>
    <definedName name="ююю" localSheetId="1" hidden="1">{#N/A,#N/A,FALSE,"Лист4"}</definedName>
    <definedName name="ююю" hidden="1">{#N/A,#N/A,FALSE,"Лист4"}</definedName>
    <definedName name="яяя" localSheetId="0" hidden="1">{#N/A,#N/A,FALSE,"Лист4"}</definedName>
    <definedName name="яяя" localSheetId="3" hidden="1">{#N/A,#N/A,FALSE,"Лист4"}</definedName>
    <definedName name="яяя" localSheetId="2" hidden="1">{#N/A,#N/A,FALSE,"Лист4"}</definedName>
    <definedName name="яяя" localSheetId="1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localSheetId="3" hidden="1">{#N/A,#N/A,FALSE,"Лист4"}</definedName>
    <definedName name="яяяя" localSheetId="2" hidden="1">{#N/A,#N/A,FALSE,"Лист4"}</definedName>
    <definedName name="яяяя" localSheetId="1" hidden="1">{#N/A,#N/A,FALSE,"Лист4"}</definedName>
    <definedName name="яяяя" hidden="1">{#N/A,#N/A,FALSE,"Лист4"}</definedName>
  </definedNames>
  <calcPr calcId="191029"/>
  <customWorkbookViews>
    <customWorkbookView name="osv03 - Личное представление" guid="{7AE9D5E0-FA7A-4B6A-A2B5-6CF3053A2DC6}" mergeInterval="0" personalView="1" maximized="1" windowWidth="1276" windowHeight="876" tabRatio="882" activeSheetId="6"/>
    <customWorkbookView name="sov03 - Личное представление" guid="{84A18A64-138D-43B1-A16F-9F8D60F4A604}" mergeInterval="0" personalView="1" maximized="1" windowWidth="1276" windowHeight="799" tabRatio="882" activeSheetId="6" showComments="commIndAndComment"/>
  </customWorkbookViews>
</workbook>
</file>

<file path=xl/calcChain.xml><?xml version="1.0" encoding="utf-8"?>
<calcChain xmlns="http://schemas.openxmlformats.org/spreadsheetml/2006/main">
  <c r="D59" i="22" l="1"/>
  <c r="B68" i="3"/>
  <c r="B69" i="3" s="1"/>
  <c r="J69" i="3"/>
  <c r="C11" i="3"/>
  <c r="I8" i="3"/>
  <c r="C21" i="22" l="1"/>
  <c r="F13" i="3" l="1"/>
  <c r="G13" i="3"/>
  <c r="J6" i="17"/>
  <c r="F6" i="17"/>
  <c r="A3" i="17"/>
  <c r="J6" i="22"/>
  <c r="F6" i="22"/>
  <c r="A3" i="22"/>
  <c r="H10" i="3" l="1"/>
  <c r="G70" i="17"/>
  <c r="F9" i="17"/>
  <c r="M27" i="3" l="1"/>
  <c r="L27" i="3"/>
  <c r="B13" i="16"/>
  <c r="J68" i="3" l="1"/>
  <c r="G14" i="16"/>
  <c r="H14" i="16" s="1"/>
  <c r="I14" i="16" l="1"/>
  <c r="K68" i="3"/>
  <c r="K69" i="3" s="1"/>
  <c r="C15" i="3" l="1"/>
  <c r="C16" i="3"/>
  <c r="C17" i="3"/>
  <c r="D17" i="3" s="1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14" i="3"/>
  <c r="C14" i="16" s="1"/>
  <c r="C10" i="3"/>
  <c r="C12" i="3"/>
  <c r="C9" i="3"/>
  <c r="C8" i="3"/>
  <c r="C8" i="16" s="1"/>
  <c r="D14" i="16" l="1"/>
  <c r="E14" i="16"/>
  <c r="C16" i="22" l="1"/>
  <c r="C17" i="22"/>
  <c r="C18" i="22"/>
  <c r="C19" i="22"/>
  <c r="C20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C44" i="22"/>
  <c r="C45" i="22"/>
  <c r="C46" i="22"/>
  <c r="C47" i="22"/>
  <c r="C48" i="22"/>
  <c r="C49" i="22"/>
  <c r="C50" i="22"/>
  <c r="C51" i="22"/>
  <c r="C52" i="22"/>
  <c r="C53" i="22"/>
  <c r="C54" i="22"/>
  <c r="C55" i="22"/>
  <c r="C56" i="22"/>
  <c r="C57" i="22"/>
  <c r="C58" i="22"/>
  <c r="C59" i="22"/>
  <c r="C60" i="22"/>
  <c r="C61" i="22"/>
  <c r="C62" i="22"/>
  <c r="C63" i="22"/>
  <c r="C64" i="22"/>
  <c r="C65" i="22"/>
  <c r="D65" i="22" s="1"/>
  <c r="C66" i="22"/>
  <c r="C67" i="22"/>
  <c r="C15" i="22"/>
  <c r="C11" i="22"/>
  <c r="C12" i="22"/>
  <c r="C10" i="22"/>
  <c r="C14" i="22"/>
  <c r="C9" i="22"/>
  <c r="C8" i="22"/>
  <c r="D8" i="22" s="1"/>
  <c r="C13" i="22" l="1"/>
  <c r="D67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60" i="22"/>
  <c r="D61" i="22"/>
  <c r="D62" i="22"/>
  <c r="D63" i="22"/>
  <c r="D64" i="22"/>
  <c r="D66" i="22"/>
  <c r="D15" i="22"/>
  <c r="D14" i="22"/>
  <c r="D9" i="22"/>
  <c r="D10" i="22"/>
  <c r="D11" i="22"/>
  <c r="D12" i="22"/>
  <c r="H12" i="3" l="1"/>
  <c r="D13" i="22"/>
  <c r="D68" i="22"/>
  <c r="D69" i="22" l="1"/>
  <c r="J14" i="22" l="1"/>
  <c r="J8" i="22"/>
  <c r="F8" i="22"/>
  <c r="F11" i="22"/>
  <c r="E18" i="22"/>
  <c r="E19" i="22"/>
  <c r="E24" i="22"/>
  <c r="E25" i="22"/>
  <c r="E28" i="22"/>
  <c r="E34" i="22"/>
  <c r="E35" i="22"/>
  <c r="E40" i="22"/>
  <c r="E42" i="22"/>
  <c r="E43" i="22"/>
  <c r="E48" i="22"/>
  <c r="E52" i="22"/>
  <c r="E54" i="22"/>
  <c r="E55" i="22"/>
  <c r="E60" i="22"/>
  <c r="E61" i="22"/>
  <c r="E62" i="22"/>
  <c r="E66" i="22"/>
  <c r="E20" i="22"/>
  <c r="E22" i="22"/>
  <c r="E26" i="22"/>
  <c r="E30" i="22"/>
  <c r="E31" i="22"/>
  <c r="E36" i="22"/>
  <c r="E38" i="22"/>
  <c r="E46" i="22"/>
  <c r="E50" i="22"/>
  <c r="E56" i="22"/>
  <c r="E58" i="22"/>
  <c r="E16" i="22"/>
  <c r="E17" i="22"/>
  <c r="E21" i="22"/>
  <c r="E23" i="22"/>
  <c r="E27" i="22"/>
  <c r="E29" i="22"/>
  <c r="E32" i="22"/>
  <c r="E33" i="22"/>
  <c r="E37" i="22"/>
  <c r="E39" i="22"/>
  <c r="E41" i="22"/>
  <c r="E44" i="22"/>
  <c r="E45" i="22"/>
  <c r="E47" i="22"/>
  <c r="E49" i="22"/>
  <c r="E51" i="22"/>
  <c r="E53" i="22"/>
  <c r="E57" i="22"/>
  <c r="E59" i="22"/>
  <c r="E63" i="22"/>
  <c r="E64" i="22"/>
  <c r="E65" i="22"/>
  <c r="E67" i="22"/>
  <c r="E15" i="22"/>
  <c r="E14" i="22"/>
  <c r="K65" i="22" l="1"/>
  <c r="K61" i="22"/>
  <c r="K57" i="22"/>
  <c r="K53" i="22"/>
  <c r="K49" i="22"/>
  <c r="K45" i="22"/>
  <c r="K41" i="22"/>
  <c r="K37" i="22"/>
  <c r="K33" i="22"/>
  <c r="K25" i="22"/>
  <c r="J67" i="22"/>
  <c r="J51" i="22"/>
  <c r="J33" i="22"/>
  <c r="K60" i="22"/>
  <c r="K52" i="22"/>
  <c r="K44" i="22"/>
  <c r="K36" i="22"/>
  <c r="K28" i="22"/>
  <c r="K20" i="22"/>
  <c r="K67" i="22"/>
  <c r="K51" i="22"/>
  <c r="K35" i="22"/>
  <c r="K29" i="22"/>
  <c r="K23" i="22"/>
  <c r="K21" i="22"/>
  <c r="K17" i="22"/>
  <c r="J65" i="22"/>
  <c r="J61" i="22"/>
  <c r="J57" i="22"/>
  <c r="J53" i="22"/>
  <c r="J49" i="22"/>
  <c r="J45" i="22"/>
  <c r="J41" i="22"/>
  <c r="J37" i="22"/>
  <c r="J29" i="22"/>
  <c r="J27" i="22"/>
  <c r="J25" i="22"/>
  <c r="J21" i="22"/>
  <c r="J17" i="22"/>
  <c r="F34" i="22"/>
  <c r="F14" i="22"/>
  <c r="K63" i="22"/>
  <c r="K59" i="22"/>
  <c r="K55" i="22"/>
  <c r="K47" i="22"/>
  <c r="K43" i="22"/>
  <c r="K39" i="22"/>
  <c r="K31" i="22"/>
  <c r="K27" i="22"/>
  <c r="K19" i="22"/>
  <c r="K15" i="22"/>
  <c r="J63" i="22"/>
  <c r="J59" i="22"/>
  <c r="J55" i="22"/>
  <c r="J47" i="22"/>
  <c r="J43" i="22"/>
  <c r="J39" i="22"/>
  <c r="J35" i="22"/>
  <c r="J31" i="22"/>
  <c r="J23" i="22"/>
  <c r="J19" i="22"/>
  <c r="J15" i="22"/>
  <c r="K66" i="22"/>
  <c r="K64" i="22"/>
  <c r="K62" i="22"/>
  <c r="K58" i="22"/>
  <c r="K56" i="22"/>
  <c r="K54" i="22"/>
  <c r="K50" i="22"/>
  <c r="K48" i="22"/>
  <c r="K46" i="22"/>
  <c r="K42" i="22"/>
  <c r="K40" i="22"/>
  <c r="K38" i="22"/>
  <c r="K34" i="22"/>
  <c r="K32" i="22"/>
  <c r="K30" i="22"/>
  <c r="K26" i="22"/>
  <c r="K24" i="22"/>
  <c r="K22" i="22"/>
  <c r="K18" i="22"/>
  <c r="K16" i="22"/>
  <c r="K14" i="22"/>
  <c r="M14" i="22" s="1"/>
  <c r="J66" i="22"/>
  <c r="J64" i="22"/>
  <c r="J62" i="22"/>
  <c r="J60" i="22"/>
  <c r="J58" i="22"/>
  <c r="J56" i="22"/>
  <c r="J54" i="22"/>
  <c r="J52" i="22"/>
  <c r="J50" i="22"/>
  <c r="J48" i="22"/>
  <c r="J46" i="22"/>
  <c r="J44" i="22"/>
  <c r="J42" i="22"/>
  <c r="J40" i="22"/>
  <c r="J38" i="22"/>
  <c r="J36" i="22"/>
  <c r="J34" i="22"/>
  <c r="J32" i="22"/>
  <c r="J30" i="22"/>
  <c r="J28" i="22"/>
  <c r="J26" i="22"/>
  <c r="J24" i="22"/>
  <c r="J22" i="22"/>
  <c r="J20" i="22"/>
  <c r="J18" i="22"/>
  <c r="J16" i="22"/>
  <c r="K8" i="22"/>
  <c r="L8" i="22" s="1"/>
  <c r="F67" i="22"/>
  <c r="F51" i="22"/>
  <c r="F43" i="22"/>
  <c r="F35" i="22"/>
  <c r="F19" i="22"/>
  <c r="F61" i="22"/>
  <c r="F53" i="22"/>
  <c r="F37" i="22"/>
  <c r="F29" i="22"/>
  <c r="F39" i="22"/>
  <c r="F31" i="22"/>
  <c r="F65" i="22"/>
  <c r="F49" i="22"/>
  <c r="F33" i="22"/>
  <c r="F25" i="22"/>
  <c r="F66" i="22"/>
  <c r="F62" i="22"/>
  <c r="F60" i="22"/>
  <c r="F56" i="22"/>
  <c r="F54" i="22"/>
  <c r="F48" i="22"/>
  <c r="F46" i="22"/>
  <c r="F44" i="22"/>
  <c r="F40" i="22"/>
  <c r="F38" i="22"/>
  <c r="F30" i="22"/>
  <c r="F28" i="22"/>
  <c r="F26" i="22"/>
  <c r="F20" i="22"/>
  <c r="F18" i="22"/>
  <c r="F9" i="22"/>
  <c r="F12" i="22"/>
  <c r="F10" i="22"/>
  <c r="E9" i="22"/>
  <c r="E11" i="22"/>
  <c r="E12" i="22"/>
  <c r="E10" i="22"/>
  <c r="E8" i="22"/>
  <c r="E68" i="22"/>
  <c r="C68" i="22"/>
  <c r="B68" i="22"/>
  <c r="G67" i="22"/>
  <c r="G66" i="22"/>
  <c r="G65" i="22"/>
  <c r="G64" i="22"/>
  <c r="G63" i="22"/>
  <c r="G62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K13" i="22"/>
  <c r="L13" i="22" s="1"/>
  <c r="J13" i="22"/>
  <c r="B13" i="22"/>
  <c r="M12" i="22"/>
  <c r="L12" i="22"/>
  <c r="M11" i="22"/>
  <c r="L11" i="22"/>
  <c r="M10" i="22"/>
  <c r="L10" i="22"/>
  <c r="M9" i="22"/>
  <c r="L9" i="22"/>
  <c r="L37" i="22" l="1"/>
  <c r="M19" i="22"/>
  <c r="L43" i="22"/>
  <c r="M21" i="22"/>
  <c r="M25" i="22"/>
  <c r="L61" i="22"/>
  <c r="M29" i="22"/>
  <c r="L29" i="22"/>
  <c r="M17" i="22"/>
  <c r="L24" i="22"/>
  <c r="M41" i="22"/>
  <c r="M49" i="22"/>
  <c r="M67" i="22"/>
  <c r="G8" i="22"/>
  <c r="H8" i="22" s="1"/>
  <c r="L40" i="22"/>
  <c r="L21" i="22"/>
  <c r="M33" i="22"/>
  <c r="L17" i="22"/>
  <c r="H39" i="22"/>
  <c r="G9" i="22"/>
  <c r="H9" i="22" s="1"/>
  <c r="L25" i="22"/>
  <c r="L33" i="22"/>
  <c r="M45" i="22"/>
  <c r="M61" i="22"/>
  <c r="L23" i="22"/>
  <c r="M37" i="22"/>
  <c r="L53" i="22"/>
  <c r="F13" i="22"/>
  <c r="L56" i="22"/>
  <c r="L59" i="22"/>
  <c r="L49" i="22"/>
  <c r="M65" i="22"/>
  <c r="L41" i="22"/>
  <c r="M57" i="22"/>
  <c r="M8" i="22"/>
  <c r="M44" i="22"/>
  <c r="M35" i="22"/>
  <c r="M28" i="22"/>
  <c r="M60" i="22"/>
  <c r="L45" i="22"/>
  <c r="M53" i="22"/>
  <c r="M20" i="22"/>
  <c r="M52" i="22"/>
  <c r="L57" i="22"/>
  <c r="L65" i="22"/>
  <c r="M51" i="22"/>
  <c r="M36" i="22"/>
  <c r="L15" i="22"/>
  <c r="M31" i="22"/>
  <c r="L47" i="22"/>
  <c r="L63" i="22"/>
  <c r="L39" i="22"/>
  <c r="L55" i="22"/>
  <c r="M22" i="22"/>
  <c r="M30" i="22"/>
  <c r="M38" i="22"/>
  <c r="M46" i="22"/>
  <c r="M54" i="22"/>
  <c r="M62" i="22"/>
  <c r="L27" i="22"/>
  <c r="M18" i="22"/>
  <c r="M26" i="22"/>
  <c r="M34" i="22"/>
  <c r="M42" i="22"/>
  <c r="M50" i="22"/>
  <c r="M58" i="22"/>
  <c r="M66" i="22"/>
  <c r="L19" i="22"/>
  <c r="L35" i="22"/>
  <c r="L51" i="22"/>
  <c r="L67" i="22"/>
  <c r="M16" i="22"/>
  <c r="M24" i="22"/>
  <c r="M32" i="22"/>
  <c r="M40" i="22"/>
  <c r="M48" i="22"/>
  <c r="M56" i="22"/>
  <c r="M64" i="22"/>
  <c r="H53" i="22"/>
  <c r="F22" i="22"/>
  <c r="H22" i="22" s="1"/>
  <c r="H65" i="22"/>
  <c r="H67" i="22"/>
  <c r="F16" i="22"/>
  <c r="I16" i="22" s="1"/>
  <c r="N16" i="22" s="1"/>
  <c r="F24" i="22"/>
  <c r="I24" i="22" s="1"/>
  <c r="N24" i="22" s="1"/>
  <c r="F42" i="22"/>
  <c r="I42" i="22" s="1"/>
  <c r="N42" i="22" s="1"/>
  <c r="F50" i="22"/>
  <c r="H50" i="22" s="1"/>
  <c r="F58" i="22"/>
  <c r="I58" i="22" s="1"/>
  <c r="N58" i="22" s="1"/>
  <c r="F17" i="22"/>
  <c r="H17" i="22" s="1"/>
  <c r="F57" i="22"/>
  <c r="H57" i="22" s="1"/>
  <c r="F63" i="22"/>
  <c r="H63" i="22" s="1"/>
  <c r="F45" i="22"/>
  <c r="I45" i="22" s="1"/>
  <c r="N45" i="22" s="1"/>
  <c r="F27" i="22"/>
  <c r="I27" i="22" s="1"/>
  <c r="N27" i="22" s="1"/>
  <c r="F59" i="22"/>
  <c r="H59" i="22" s="1"/>
  <c r="F36" i="22"/>
  <c r="I36" i="22" s="1"/>
  <c r="N36" i="22" s="1"/>
  <c r="F52" i="22"/>
  <c r="I52" i="22" s="1"/>
  <c r="N52" i="22" s="1"/>
  <c r="F21" i="22"/>
  <c r="I21" i="22" s="1"/>
  <c r="N21" i="22" s="1"/>
  <c r="H14" i="22"/>
  <c r="H33" i="22"/>
  <c r="I40" i="22"/>
  <c r="N40" i="22" s="1"/>
  <c r="F55" i="22"/>
  <c r="I55" i="22" s="1"/>
  <c r="N55" i="22" s="1"/>
  <c r="F32" i="22"/>
  <c r="I32" i="22" s="1"/>
  <c r="N32" i="22" s="1"/>
  <c r="F41" i="22"/>
  <c r="H41" i="22" s="1"/>
  <c r="F23" i="22"/>
  <c r="I23" i="22" s="1"/>
  <c r="N23" i="22" s="1"/>
  <c r="F64" i="22"/>
  <c r="I64" i="22" s="1"/>
  <c r="N64" i="22" s="1"/>
  <c r="I48" i="22"/>
  <c r="N48" i="22" s="1"/>
  <c r="H43" i="22"/>
  <c r="H51" i="22"/>
  <c r="I56" i="22"/>
  <c r="N56" i="22" s="1"/>
  <c r="F15" i="22"/>
  <c r="I15" i="22" s="1"/>
  <c r="N15" i="22" s="1"/>
  <c r="F47" i="22"/>
  <c r="I47" i="22" s="1"/>
  <c r="N47" i="22" s="1"/>
  <c r="H25" i="22"/>
  <c r="H31" i="22"/>
  <c r="J68" i="22"/>
  <c r="L16" i="22"/>
  <c r="M27" i="22"/>
  <c r="L32" i="22"/>
  <c r="M43" i="22"/>
  <c r="L48" i="22"/>
  <c r="M59" i="22"/>
  <c r="L64" i="22"/>
  <c r="L18" i="22"/>
  <c r="L31" i="22"/>
  <c r="K68" i="22"/>
  <c r="L14" i="22"/>
  <c r="M15" i="22"/>
  <c r="L22" i="22"/>
  <c r="M23" i="22"/>
  <c r="L30" i="22"/>
  <c r="L38" i="22"/>
  <c r="M39" i="22"/>
  <c r="L46" i="22"/>
  <c r="M47" i="22"/>
  <c r="L54" i="22"/>
  <c r="M55" i="22"/>
  <c r="L62" i="22"/>
  <c r="M63" i="22"/>
  <c r="L26" i="22"/>
  <c r="L34" i="22"/>
  <c r="L42" i="22"/>
  <c r="L50" i="22"/>
  <c r="L58" i="22"/>
  <c r="L66" i="22"/>
  <c r="L20" i="22"/>
  <c r="L28" i="22"/>
  <c r="L36" i="22"/>
  <c r="L44" i="22"/>
  <c r="L52" i="22"/>
  <c r="L60" i="22"/>
  <c r="H18" i="22"/>
  <c r="H26" i="22"/>
  <c r="I34" i="22"/>
  <c r="N34" i="22" s="1"/>
  <c r="H29" i="22"/>
  <c r="H37" i="22"/>
  <c r="H61" i="22"/>
  <c r="H35" i="22"/>
  <c r="H49" i="22"/>
  <c r="I20" i="22"/>
  <c r="N20" i="22" s="1"/>
  <c r="I28" i="22"/>
  <c r="N28" i="22" s="1"/>
  <c r="I44" i="22"/>
  <c r="N44" i="22" s="1"/>
  <c r="I30" i="22"/>
  <c r="N30" i="22" s="1"/>
  <c r="I38" i="22"/>
  <c r="N38" i="22" s="1"/>
  <c r="I46" i="22"/>
  <c r="N46" i="22" s="1"/>
  <c r="I54" i="22"/>
  <c r="N54" i="22" s="1"/>
  <c r="G10" i="22"/>
  <c r="G12" i="22"/>
  <c r="I12" i="22" s="1"/>
  <c r="N12" i="22" s="1"/>
  <c r="E13" i="22"/>
  <c r="E69" i="22" s="1"/>
  <c r="G11" i="22"/>
  <c r="I39" i="22"/>
  <c r="N39" i="22" s="1"/>
  <c r="B69" i="22"/>
  <c r="I31" i="22"/>
  <c r="N31" i="22" s="1"/>
  <c r="I67" i="22"/>
  <c r="N67" i="22" s="1"/>
  <c r="I26" i="22"/>
  <c r="N26" i="22" s="1"/>
  <c r="I25" i="22"/>
  <c r="N25" i="22" s="1"/>
  <c r="I51" i="22"/>
  <c r="N51" i="22" s="1"/>
  <c r="I18" i="22"/>
  <c r="N18" i="22" s="1"/>
  <c r="I35" i="22"/>
  <c r="N35" i="22" s="1"/>
  <c r="I43" i="22"/>
  <c r="N43" i="22" s="1"/>
  <c r="C69" i="22"/>
  <c r="I14" i="22"/>
  <c r="N14" i="22" s="1"/>
  <c r="I29" i="22"/>
  <c r="N29" i="22" s="1"/>
  <c r="I37" i="22"/>
  <c r="N37" i="22" s="1"/>
  <c r="I53" i="22"/>
  <c r="N53" i="22" s="1"/>
  <c r="I61" i="22"/>
  <c r="N61" i="22" s="1"/>
  <c r="I33" i="22"/>
  <c r="N33" i="22" s="1"/>
  <c r="I49" i="22"/>
  <c r="N49" i="22" s="1"/>
  <c r="I65" i="22"/>
  <c r="N65" i="22" s="1"/>
  <c r="I60" i="22"/>
  <c r="N60" i="22" s="1"/>
  <c r="H60" i="22"/>
  <c r="M13" i="22"/>
  <c r="H44" i="22"/>
  <c r="H48" i="22"/>
  <c r="H56" i="22"/>
  <c r="I62" i="22"/>
  <c r="N62" i="22" s="1"/>
  <c r="H62" i="22"/>
  <c r="G68" i="22"/>
  <c r="I19" i="22"/>
  <c r="N19" i="22" s="1"/>
  <c r="H19" i="22"/>
  <c r="H30" i="22"/>
  <c r="H34" i="22"/>
  <c r="H38" i="22"/>
  <c r="H46" i="22"/>
  <c r="H54" i="22"/>
  <c r="I66" i="22"/>
  <c r="N66" i="22" s="1"/>
  <c r="H66" i="22"/>
  <c r="H20" i="22"/>
  <c r="H28" i="22"/>
  <c r="H40" i="22"/>
  <c r="I10" i="22" l="1"/>
  <c r="N10" i="22" s="1"/>
  <c r="I59" i="22"/>
  <c r="N59" i="22" s="1"/>
  <c r="I9" i="22"/>
  <c r="N9" i="22" s="1"/>
  <c r="I8" i="22"/>
  <c r="N8" i="22" s="1"/>
  <c r="H58" i="22"/>
  <c r="H45" i="22"/>
  <c r="H36" i="22"/>
  <c r="I41" i="22"/>
  <c r="N41" i="22" s="1"/>
  <c r="I63" i="22"/>
  <c r="N63" i="22" s="1"/>
  <c r="H52" i="22"/>
  <c r="H27" i="22"/>
  <c r="H24" i="22"/>
  <c r="H16" i="22"/>
  <c r="H42" i="22"/>
  <c r="H15" i="22"/>
  <c r="I57" i="22"/>
  <c r="N57" i="22" s="1"/>
  <c r="H21" i="22"/>
  <c r="H55" i="22"/>
  <c r="G13" i="22"/>
  <c r="G69" i="22" s="1"/>
  <c r="H12" i="22"/>
  <c r="I50" i="22"/>
  <c r="N50" i="22" s="1"/>
  <c r="L68" i="22"/>
  <c r="J69" i="22"/>
  <c r="M68" i="22"/>
  <c r="H32" i="22"/>
  <c r="I22" i="22"/>
  <c r="N22" i="22" s="1"/>
  <c r="I17" i="22"/>
  <c r="N17" i="22" s="1"/>
  <c r="H64" i="22"/>
  <c r="F68" i="22"/>
  <c r="F69" i="22" s="1"/>
  <c r="H23" i="22"/>
  <c r="H47" i="22"/>
  <c r="K69" i="22"/>
  <c r="I11" i="22"/>
  <c r="N11" i="22" s="1"/>
  <c r="N68" i="22" l="1"/>
  <c r="N13" i="22"/>
  <c r="I13" i="22"/>
  <c r="H13" i="22"/>
  <c r="H68" i="22"/>
  <c r="I68" i="22"/>
  <c r="M69" i="22"/>
  <c r="L69" i="22"/>
  <c r="I69" i="22"/>
  <c r="H69" i="22"/>
  <c r="N69" i="22" l="1"/>
  <c r="I12" i="3"/>
  <c r="I9" i="3"/>
  <c r="G9" i="17"/>
  <c r="B13" i="3"/>
  <c r="D47" i="3"/>
  <c r="F28" i="17"/>
  <c r="F69" i="17"/>
  <c r="F67" i="17"/>
  <c r="F33" i="17"/>
  <c r="C45" i="16"/>
  <c r="D37" i="3"/>
  <c r="C66" i="17"/>
  <c r="E21" i="3"/>
  <c r="C12" i="17"/>
  <c r="C39" i="17"/>
  <c r="C16" i="17"/>
  <c r="C35" i="17"/>
  <c r="C16" i="16"/>
  <c r="D16" i="16" s="1"/>
  <c r="C58" i="17"/>
  <c r="C53" i="17"/>
  <c r="C14" i="17"/>
  <c r="D23" i="3"/>
  <c r="I66" i="3"/>
  <c r="I62" i="3"/>
  <c r="H46" i="3"/>
  <c r="C25" i="17"/>
  <c r="H30" i="3"/>
  <c r="B65" i="17"/>
  <c r="B35" i="17"/>
  <c r="H16" i="3"/>
  <c r="H18" i="3"/>
  <c r="H19" i="3"/>
  <c r="H20" i="3"/>
  <c r="G20" i="17"/>
  <c r="G21" i="17"/>
  <c r="H26" i="3"/>
  <c r="G48" i="17"/>
  <c r="H29" i="3"/>
  <c r="H32" i="3"/>
  <c r="G66" i="17"/>
  <c r="I34" i="3"/>
  <c r="I35" i="3"/>
  <c r="H36" i="3"/>
  <c r="H39" i="3"/>
  <c r="H42" i="3"/>
  <c r="G53" i="17"/>
  <c r="I44" i="3"/>
  <c r="H45" i="3"/>
  <c r="H48" i="3"/>
  <c r="I49" i="3"/>
  <c r="H50" i="3"/>
  <c r="H52" i="3"/>
  <c r="H53" i="3"/>
  <c r="I55" i="3"/>
  <c r="H59" i="3"/>
  <c r="H60" i="3"/>
  <c r="G31" i="17"/>
  <c r="H67" i="3"/>
  <c r="B9" i="17"/>
  <c r="J9" i="17"/>
  <c r="B47" i="17"/>
  <c r="I14" i="3"/>
  <c r="C70" i="17"/>
  <c r="F11" i="17"/>
  <c r="F16" i="17"/>
  <c r="C11" i="17"/>
  <c r="C17" i="17"/>
  <c r="K70" i="17"/>
  <c r="J70" i="17"/>
  <c r="B70" i="17"/>
  <c r="K69" i="17"/>
  <c r="J69" i="17"/>
  <c r="B69" i="17"/>
  <c r="K68" i="17"/>
  <c r="J68" i="17"/>
  <c r="B68" i="17"/>
  <c r="K67" i="17"/>
  <c r="J67" i="17"/>
  <c r="K66" i="17"/>
  <c r="J66" i="17"/>
  <c r="F66" i="17"/>
  <c r="B66" i="17"/>
  <c r="K65" i="17"/>
  <c r="J65" i="17"/>
  <c r="F65" i="17"/>
  <c r="C65" i="17"/>
  <c r="K64" i="17"/>
  <c r="J64" i="17"/>
  <c r="F64" i="17"/>
  <c r="C64" i="17"/>
  <c r="B64" i="17"/>
  <c r="K63" i="17"/>
  <c r="J63" i="17"/>
  <c r="F63" i="17"/>
  <c r="C63" i="17"/>
  <c r="B63" i="17"/>
  <c r="K62" i="17"/>
  <c r="J62" i="17"/>
  <c r="K61" i="17"/>
  <c r="J61" i="17"/>
  <c r="K60" i="17"/>
  <c r="J60" i="17"/>
  <c r="C60" i="17"/>
  <c r="B60" i="17"/>
  <c r="K59" i="17"/>
  <c r="J59" i="17"/>
  <c r="C59" i="17"/>
  <c r="K58" i="17"/>
  <c r="J58" i="17"/>
  <c r="F58" i="17"/>
  <c r="B58" i="17"/>
  <c r="K57" i="17"/>
  <c r="J57" i="17"/>
  <c r="F57" i="17"/>
  <c r="B57" i="17"/>
  <c r="K56" i="17"/>
  <c r="J56" i="17"/>
  <c r="F56" i="17"/>
  <c r="C56" i="17"/>
  <c r="B56" i="17"/>
  <c r="K55" i="17"/>
  <c r="J55" i="17"/>
  <c r="F55" i="17"/>
  <c r="C55" i="17"/>
  <c r="B55" i="17"/>
  <c r="K53" i="17"/>
  <c r="J53" i="17"/>
  <c r="F53" i="17"/>
  <c r="B53" i="17"/>
  <c r="K52" i="17"/>
  <c r="J52" i="17"/>
  <c r="F52" i="17"/>
  <c r="C52" i="17"/>
  <c r="K51" i="17"/>
  <c r="J51" i="17"/>
  <c r="C51" i="17"/>
  <c r="K50" i="17"/>
  <c r="J50" i="17"/>
  <c r="C50" i="17"/>
  <c r="B50" i="17"/>
  <c r="K49" i="17"/>
  <c r="J49" i="17"/>
  <c r="B49" i="17"/>
  <c r="K48" i="17"/>
  <c r="J48" i="17"/>
  <c r="F48" i="17"/>
  <c r="C48" i="17"/>
  <c r="B48" i="17"/>
  <c r="K47" i="17"/>
  <c r="J47" i="17"/>
  <c r="F47" i="17"/>
  <c r="C47" i="17"/>
  <c r="K46" i="17"/>
  <c r="J46" i="17"/>
  <c r="B46" i="17"/>
  <c r="K45" i="17"/>
  <c r="J45" i="17"/>
  <c r="F45" i="17"/>
  <c r="C45" i="17"/>
  <c r="K44" i="17"/>
  <c r="J44" i="17"/>
  <c r="F44" i="17"/>
  <c r="C44" i="17"/>
  <c r="B44" i="17"/>
  <c r="K43" i="17"/>
  <c r="J43" i="17"/>
  <c r="F43" i="17"/>
  <c r="C43" i="17"/>
  <c r="B43" i="17"/>
  <c r="K42" i="17"/>
  <c r="J42" i="17"/>
  <c r="C42" i="17"/>
  <c r="B42" i="17"/>
  <c r="K41" i="17"/>
  <c r="J41" i="17"/>
  <c r="F41" i="17"/>
  <c r="C41" i="17"/>
  <c r="B41" i="17"/>
  <c r="K40" i="17"/>
  <c r="J40" i="17"/>
  <c r="F40" i="17"/>
  <c r="C40" i="17"/>
  <c r="B40" i="17"/>
  <c r="K39" i="17"/>
  <c r="J39" i="17"/>
  <c r="F39" i="17"/>
  <c r="K38" i="17"/>
  <c r="J38" i="17"/>
  <c r="K37" i="17"/>
  <c r="J37" i="17"/>
  <c r="F37" i="17"/>
  <c r="C37" i="17"/>
  <c r="K36" i="17"/>
  <c r="J36" i="17"/>
  <c r="F36" i="17"/>
  <c r="C36" i="17"/>
  <c r="B36" i="17"/>
  <c r="K35" i="17"/>
  <c r="J35" i="17"/>
  <c r="F35" i="17"/>
  <c r="K34" i="17"/>
  <c r="J34" i="17"/>
  <c r="C34" i="17"/>
  <c r="K33" i="17"/>
  <c r="J33" i="17"/>
  <c r="K32" i="17"/>
  <c r="J32" i="17"/>
  <c r="K31" i="17"/>
  <c r="J31" i="17"/>
  <c r="F31" i="17"/>
  <c r="C31" i="17"/>
  <c r="B31" i="17"/>
  <c r="J30" i="17"/>
  <c r="K30" i="17"/>
  <c r="L30" i="17" s="1"/>
  <c r="F30" i="17"/>
  <c r="C30" i="17"/>
  <c r="B30" i="17"/>
  <c r="K28" i="17"/>
  <c r="J28" i="17"/>
  <c r="B28" i="17"/>
  <c r="K27" i="17"/>
  <c r="J27" i="17"/>
  <c r="F27" i="17"/>
  <c r="C27" i="17"/>
  <c r="B27" i="17"/>
  <c r="K26" i="17"/>
  <c r="J26" i="17"/>
  <c r="B26" i="17"/>
  <c r="J25" i="17"/>
  <c r="F25" i="17"/>
  <c r="K25" i="17"/>
  <c r="K24" i="17"/>
  <c r="J24" i="17"/>
  <c r="F24" i="17"/>
  <c r="B24" i="17"/>
  <c r="C24" i="17"/>
  <c r="K23" i="17"/>
  <c r="L23" i="17" s="1"/>
  <c r="J23" i="17"/>
  <c r="F23" i="17"/>
  <c r="C23" i="17"/>
  <c r="B23" i="17"/>
  <c r="K21" i="17"/>
  <c r="J21" i="17"/>
  <c r="F21" i="17"/>
  <c r="C21" i="17"/>
  <c r="K20" i="17"/>
  <c r="J20" i="17"/>
  <c r="F20" i="17"/>
  <c r="C20" i="17"/>
  <c r="B20" i="17"/>
  <c r="K19" i="17"/>
  <c r="J19" i="17"/>
  <c r="C19" i="17"/>
  <c r="K18" i="17"/>
  <c r="J18" i="17"/>
  <c r="K17" i="17"/>
  <c r="J17" i="17"/>
  <c r="F17" i="17"/>
  <c r="B17" i="17"/>
  <c r="K16" i="17"/>
  <c r="J16" i="17"/>
  <c r="B16" i="17"/>
  <c r="K15" i="17"/>
  <c r="J15" i="17"/>
  <c r="F15" i="17"/>
  <c r="C15" i="17"/>
  <c r="K14" i="17"/>
  <c r="J14" i="17"/>
  <c r="K13" i="17"/>
  <c r="J13" i="17"/>
  <c r="F13" i="17"/>
  <c r="C13" i="17"/>
  <c r="B13" i="17"/>
  <c r="K12" i="17"/>
  <c r="J12" i="17"/>
  <c r="F12" i="17"/>
  <c r="K11" i="17"/>
  <c r="J11" i="17"/>
  <c r="B11" i="17"/>
  <c r="K10" i="17"/>
  <c r="L10" i="17" s="1"/>
  <c r="J10" i="17"/>
  <c r="F10" i="17"/>
  <c r="C10" i="17"/>
  <c r="B10" i="17"/>
  <c r="K9" i="17"/>
  <c r="C9" i="17"/>
  <c r="I9" i="16"/>
  <c r="G67" i="16"/>
  <c r="H67" i="16" s="1"/>
  <c r="G66" i="16"/>
  <c r="G65" i="16"/>
  <c r="H65" i="16" s="1"/>
  <c r="G64" i="16"/>
  <c r="H64" i="16" s="1"/>
  <c r="G63" i="16"/>
  <c r="H63" i="16" s="1"/>
  <c r="G62" i="16"/>
  <c r="G61" i="16"/>
  <c r="I61" i="16" s="1"/>
  <c r="G60" i="16"/>
  <c r="H60" i="16" s="1"/>
  <c r="G59" i="16"/>
  <c r="H59" i="16" s="1"/>
  <c r="G58" i="16"/>
  <c r="H58" i="16" s="1"/>
  <c r="G57" i="16"/>
  <c r="H57" i="16" s="1"/>
  <c r="G56" i="16"/>
  <c r="H56" i="16" s="1"/>
  <c r="G55" i="16"/>
  <c r="H55" i="16" s="1"/>
  <c r="G54" i="16"/>
  <c r="G53" i="16"/>
  <c r="H53" i="16" s="1"/>
  <c r="G52" i="16"/>
  <c r="H52" i="16" s="1"/>
  <c r="G51" i="16"/>
  <c r="H51" i="16" s="1"/>
  <c r="G50" i="16"/>
  <c r="G49" i="16"/>
  <c r="H49" i="16" s="1"/>
  <c r="G48" i="16"/>
  <c r="H48" i="16" s="1"/>
  <c r="G47" i="16"/>
  <c r="H47" i="16" s="1"/>
  <c r="G46" i="16"/>
  <c r="H46" i="16" s="1"/>
  <c r="G45" i="16"/>
  <c r="I45" i="16" s="1"/>
  <c r="G44" i="16"/>
  <c r="H44" i="16" s="1"/>
  <c r="G43" i="16"/>
  <c r="H43" i="16" s="1"/>
  <c r="G42" i="16"/>
  <c r="G41" i="16"/>
  <c r="H41" i="16" s="1"/>
  <c r="G40" i="16"/>
  <c r="H40" i="16" s="1"/>
  <c r="G39" i="16"/>
  <c r="G38" i="16"/>
  <c r="G37" i="16"/>
  <c r="H37" i="16" s="1"/>
  <c r="G36" i="16"/>
  <c r="H36" i="16" s="1"/>
  <c r="G35" i="16"/>
  <c r="H35" i="16" s="1"/>
  <c r="G34" i="16"/>
  <c r="G33" i="16"/>
  <c r="H33" i="16" s="1"/>
  <c r="G32" i="16"/>
  <c r="H32" i="16" s="1"/>
  <c r="G31" i="16"/>
  <c r="H31" i="16" s="1"/>
  <c r="G30" i="16"/>
  <c r="H30" i="16" s="1"/>
  <c r="G29" i="16"/>
  <c r="I29" i="16" s="1"/>
  <c r="G28" i="16"/>
  <c r="H28" i="16" s="1"/>
  <c r="G27" i="16"/>
  <c r="H27" i="16" s="1"/>
  <c r="G26" i="16"/>
  <c r="G25" i="16"/>
  <c r="I25" i="16" s="1"/>
  <c r="G24" i="16"/>
  <c r="I24" i="16" s="1"/>
  <c r="G23" i="16"/>
  <c r="H23" i="16" s="1"/>
  <c r="G22" i="16"/>
  <c r="H22" i="16" s="1"/>
  <c r="G21" i="16"/>
  <c r="I21" i="16" s="1"/>
  <c r="G20" i="16"/>
  <c r="I20" i="16" s="1"/>
  <c r="G19" i="16"/>
  <c r="I19" i="16" s="1"/>
  <c r="G18" i="16"/>
  <c r="G17" i="16"/>
  <c r="I17" i="16" s="1"/>
  <c r="G16" i="16"/>
  <c r="G15" i="16"/>
  <c r="H15" i="16" s="1"/>
  <c r="I12" i="16"/>
  <c r="I11" i="16"/>
  <c r="I10" i="16"/>
  <c r="G8" i="16"/>
  <c r="C67" i="16"/>
  <c r="E67" i="16" s="1"/>
  <c r="D8" i="16"/>
  <c r="C65" i="16"/>
  <c r="D65" i="16" s="1"/>
  <c r="C64" i="16"/>
  <c r="C62" i="16"/>
  <c r="E62" i="16" s="1"/>
  <c r="C61" i="16"/>
  <c r="C60" i="16"/>
  <c r="E60" i="16" s="1"/>
  <c r="C59" i="16"/>
  <c r="D59" i="16" s="1"/>
  <c r="C58" i="16"/>
  <c r="D58" i="16" s="1"/>
  <c r="C53" i="16"/>
  <c r="C52" i="16"/>
  <c r="D52" i="16" s="1"/>
  <c r="C51" i="16"/>
  <c r="D51" i="16" s="1"/>
  <c r="C49" i="16"/>
  <c r="E49" i="16" s="1"/>
  <c r="C48" i="16"/>
  <c r="E48" i="16" s="1"/>
  <c r="C46" i="16"/>
  <c r="E46" i="16" s="1"/>
  <c r="C44" i="16"/>
  <c r="E44" i="16" s="1"/>
  <c r="C43" i="16"/>
  <c r="E43" i="16" s="1"/>
  <c r="C42" i="16"/>
  <c r="E42" i="16" s="1"/>
  <c r="C41" i="16"/>
  <c r="E41" i="16" s="1"/>
  <c r="C40" i="16"/>
  <c r="C39" i="16"/>
  <c r="E39" i="16" s="1"/>
  <c r="C36" i="16"/>
  <c r="E36" i="16" s="1"/>
  <c r="C35" i="16"/>
  <c r="D35" i="16" s="1"/>
  <c r="C34" i="16"/>
  <c r="E34" i="16" s="1"/>
  <c r="C33" i="16"/>
  <c r="E33" i="16" s="1"/>
  <c r="C32" i="16"/>
  <c r="C29" i="16"/>
  <c r="D29" i="16" s="1"/>
  <c r="C28" i="16"/>
  <c r="D28" i="16" s="1"/>
  <c r="C27" i="16"/>
  <c r="E27" i="16" s="1"/>
  <c r="C26" i="16"/>
  <c r="E26" i="16" s="1"/>
  <c r="C25" i="16"/>
  <c r="E25" i="16" s="1"/>
  <c r="C23" i="16"/>
  <c r="D23" i="16" s="1"/>
  <c r="C20" i="16"/>
  <c r="D20" i="16" s="1"/>
  <c r="C19" i="16"/>
  <c r="D19" i="16" s="1"/>
  <c r="C18" i="16"/>
  <c r="E18" i="16" s="1"/>
  <c r="C17" i="16"/>
  <c r="D17" i="16" s="1"/>
  <c r="C11" i="16"/>
  <c r="C10" i="16"/>
  <c r="D10" i="16" s="1"/>
  <c r="C9" i="16"/>
  <c r="B68" i="16"/>
  <c r="F68" i="16"/>
  <c r="F13" i="16"/>
  <c r="H12" i="16"/>
  <c r="C68" i="3"/>
  <c r="K13" i="3"/>
  <c r="L13" i="3" s="1"/>
  <c r="J13" i="3"/>
  <c r="C13" i="3"/>
  <c r="D8" i="3"/>
  <c r="M8" i="3"/>
  <c r="L8" i="3"/>
  <c r="M12" i="3"/>
  <c r="L12" i="3"/>
  <c r="M67" i="3"/>
  <c r="L67" i="3"/>
  <c r="M66" i="3"/>
  <c r="L66" i="3"/>
  <c r="M65" i="3"/>
  <c r="L65" i="3"/>
  <c r="M64" i="3"/>
  <c r="L64" i="3"/>
  <c r="M63" i="3"/>
  <c r="L63" i="3"/>
  <c r="M62" i="3"/>
  <c r="L62" i="3"/>
  <c r="M61" i="3"/>
  <c r="L61" i="3"/>
  <c r="M60" i="3"/>
  <c r="L60" i="3"/>
  <c r="M59" i="3"/>
  <c r="L59" i="3"/>
  <c r="M58" i="3"/>
  <c r="L58" i="3"/>
  <c r="M57" i="3"/>
  <c r="L57" i="3"/>
  <c r="M56" i="3"/>
  <c r="L56" i="3"/>
  <c r="M55" i="3"/>
  <c r="L55" i="3"/>
  <c r="M54" i="3"/>
  <c r="L54" i="3"/>
  <c r="M53" i="3"/>
  <c r="L53" i="3"/>
  <c r="M52" i="3"/>
  <c r="L52" i="3"/>
  <c r="M51" i="3"/>
  <c r="L51" i="3"/>
  <c r="M50" i="3"/>
  <c r="L50" i="3"/>
  <c r="M49" i="3"/>
  <c r="L49" i="3"/>
  <c r="M48" i="3"/>
  <c r="L48" i="3"/>
  <c r="M47" i="3"/>
  <c r="L47" i="3"/>
  <c r="M46" i="3"/>
  <c r="L46" i="3"/>
  <c r="M45" i="3"/>
  <c r="L45" i="3"/>
  <c r="M44" i="3"/>
  <c r="L44" i="3"/>
  <c r="M43" i="3"/>
  <c r="L43" i="3"/>
  <c r="M42" i="3"/>
  <c r="L42" i="3"/>
  <c r="M41" i="3"/>
  <c r="L41" i="3"/>
  <c r="M40" i="3"/>
  <c r="L40" i="3"/>
  <c r="M39" i="3"/>
  <c r="L39" i="3"/>
  <c r="M38" i="3"/>
  <c r="L38" i="3"/>
  <c r="M37" i="3"/>
  <c r="L37" i="3"/>
  <c r="M36" i="3"/>
  <c r="L36" i="3"/>
  <c r="M35" i="3"/>
  <c r="L35" i="3"/>
  <c r="M34" i="3"/>
  <c r="L34" i="3"/>
  <c r="M33" i="3"/>
  <c r="L33" i="3"/>
  <c r="M32" i="3"/>
  <c r="L32" i="3"/>
  <c r="M31" i="3"/>
  <c r="L31" i="3"/>
  <c r="M30" i="3"/>
  <c r="L30" i="3"/>
  <c r="M29" i="3"/>
  <c r="L29" i="3"/>
  <c r="M28" i="3"/>
  <c r="L28" i="3"/>
  <c r="D29" i="3"/>
  <c r="D67" i="3"/>
  <c r="D61" i="3"/>
  <c r="D60" i="3"/>
  <c r="D59" i="3"/>
  <c r="D55" i="3"/>
  <c r="D53" i="3"/>
  <c r="D51" i="3"/>
  <c r="D49" i="3"/>
  <c r="D48" i="3"/>
  <c r="D45" i="3"/>
  <c r="D44" i="3"/>
  <c r="D43" i="3"/>
  <c r="D42" i="3"/>
  <c r="D41" i="3"/>
  <c r="D39" i="3"/>
  <c r="D35" i="3"/>
  <c r="D34" i="3"/>
  <c r="D33" i="3"/>
  <c r="H10" i="16"/>
  <c r="L55" i="17"/>
  <c r="H9" i="16"/>
  <c r="H11" i="16"/>
  <c r="G13" i="16"/>
  <c r="H13" i="16" s="1"/>
  <c r="D10" i="3"/>
  <c r="E17" i="3"/>
  <c r="L17" i="3"/>
  <c r="M17" i="3"/>
  <c r="E8" i="3"/>
  <c r="D9" i="3"/>
  <c r="E9" i="3"/>
  <c r="L9" i="3"/>
  <c r="M9" i="3"/>
  <c r="E10" i="3"/>
  <c r="L10" i="3"/>
  <c r="M10" i="3"/>
  <c r="L11" i="3"/>
  <c r="M11" i="3"/>
  <c r="D14" i="3"/>
  <c r="E14" i="3"/>
  <c r="L14" i="3"/>
  <c r="M14" i="3"/>
  <c r="L15" i="3"/>
  <c r="M15" i="3"/>
  <c r="D16" i="3"/>
  <c r="E16" i="3"/>
  <c r="L16" i="3"/>
  <c r="M16" i="3"/>
  <c r="E18" i="3"/>
  <c r="L18" i="3"/>
  <c r="M18" i="3"/>
  <c r="D19" i="3"/>
  <c r="E19" i="3"/>
  <c r="L19" i="3"/>
  <c r="M19" i="3"/>
  <c r="L20" i="3"/>
  <c r="M20" i="3"/>
  <c r="L21" i="3"/>
  <c r="M21" i="3"/>
  <c r="L22" i="3"/>
  <c r="M22" i="3"/>
  <c r="E23" i="3"/>
  <c r="L23" i="3"/>
  <c r="M23" i="3"/>
  <c r="L24" i="3"/>
  <c r="M24" i="3"/>
  <c r="L25" i="3"/>
  <c r="M25" i="3"/>
  <c r="L26" i="3"/>
  <c r="M26" i="3"/>
  <c r="D27" i="3"/>
  <c r="E27" i="3"/>
  <c r="D28" i="3"/>
  <c r="E28" i="3"/>
  <c r="D65" i="3"/>
  <c r="C30" i="16"/>
  <c r="E30" i="16" s="1"/>
  <c r="C50" i="16"/>
  <c r="D50" i="16" s="1"/>
  <c r="C55" i="16"/>
  <c r="D55" i="16" s="1"/>
  <c r="C66" i="16"/>
  <c r="C38" i="17"/>
  <c r="C68" i="17"/>
  <c r="C22" i="16"/>
  <c r="E22" i="16" s="1"/>
  <c r="H22" i="3"/>
  <c r="C18" i="17"/>
  <c r="C61" i="17"/>
  <c r="C38" i="16"/>
  <c r="H38" i="3"/>
  <c r="C54" i="16"/>
  <c r="D54" i="16" s="1"/>
  <c r="G62" i="17"/>
  <c r="C33" i="17"/>
  <c r="C31" i="16"/>
  <c r="C67" i="17"/>
  <c r="C47" i="16"/>
  <c r="E47" i="16" s="1"/>
  <c r="C63" i="16"/>
  <c r="C26" i="17"/>
  <c r="E24" i="3"/>
  <c r="I40" i="3"/>
  <c r="C69" i="17"/>
  <c r="D40" i="3"/>
  <c r="G28" i="17"/>
  <c r="D56" i="3"/>
  <c r="C28" i="17"/>
  <c r="I21" i="3"/>
  <c r="C46" i="17"/>
  <c r="C21" i="16"/>
  <c r="E21" i="16" s="1"/>
  <c r="D21" i="3"/>
  <c r="C15" i="16"/>
  <c r="D15" i="16" s="1"/>
  <c r="G67" i="17"/>
  <c r="C32" i="17"/>
  <c r="I37" i="3"/>
  <c r="C37" i="16"/>
  <c r="D24" i="3"/>
  <c r="C56" i="16"/>
  <c r="E56" i="16" s="1"/>
  <c r="C49" i="17"/>
  <c r="C62" i="17"/>
  <c r="H31" i="3"/>
  <c r="H57" i="3"/>
  <c r="C57" i="17"/>
  <c r="C57" i="16"/>
  <c r="E57" i="16" s="1"/>
  <c r="D57" i="3"/>
  <c r="C24" i="16"/>
  <c r="E24" i="16" s="1"/>
  <c r="G33" i="17"/>
  <c r="D63" i="3"/>
  <c r="D64" i="3"/>
  <c r="E20" i="3"/>
  <c r="E15" i="3"/>
  <c r="E11" i="3"/>
  <c r="D54" i="3"/>
  <c r="D12" i="3"/>
  <c r="B14" i="17"/>
  <c r="D20" i="3"/>
  <c r="C12" i="16"/>
  <c r="E12" i="16" s="1"/>
  <c r="B12" i="17"/>
  <c r="B32" i="17"/>
  <c r="D32" i="3"/>
  <c r="B33" i="17"/>
  <c r="B45" i="17"/>
  <c r="F19" i="17"/>
  <c r="F34" i="17"/>
  <c r="F60" i="17"/>
  <c r="F50" i="17"/>
  <c r="F51" i="17"/>
  <c r="F70" i="17"/>
  <c r="F42" i="17"/>
  <c r="F59" i="17"/>
  <c r="F38" i="17"/>
  <c r="F68" i="17"/>
  <c r="D30" i="3"/>
  <c r="B51" i="17"/>
  <c r="D62" i="3"/>
  <c r="B15" i="17"/>
  <c r="B21" i="17"/>
  <c r="B25" i="17"/>
  <c r="D31" i="3"/>
  <c r="B39" i="17"/>
  <c r="D52" i="3"/>
  <c r="D25" i="3"/>
  <c r="D18" i="3"/>
  <c r="D66" i="3"/>
  <c r="B37" i="17"/>
  <c r="B59" i="17"/>
  <c r="B67" i="17"/>
  <c r="E25" i="3"/>
  <c r="B19" i="17"/>
  <c r="D46" i="3"/>
  <c r="D50" i="3"/>
  <c r="B38" i="17"/>
  <c r="D15" i="3"/>
  <c r="D36" i="3"/>
  <c r="B34" i="17"/>
  <c r="D22" i="3"/>
  <c r="B62" i="17"/>
  <c r="B18" i="17"/>
  <c r="E22" i="3"/>
  <c r="E26" i="3"/>
  <c r="D58" i="3"/>
  <c r="B52" i="17"/>
  <c r="B61" i="17"/>
  <c r="D38" i="3"/>
  <c r="D26" i="3"/>
  <c r="F18" i="17"/>
  <c r="F68" i="3"/>
  <c r="F32" i="17"/>
  <c r="F14" i="17"/>
  <c r="F46" i="17"/>
  <c r="F61" i="17"/>
  <c r="F62" i="17"/>
  <c r="F26" i="17"/>
  <c r="F49" i="17"/>
  <c r="H14" i="3"/>
  <c r="G43" i="17"/>
  <c r="I39" i="16" l="1"/>
  <c r="H39" i="16"/>
  <c r="E9" i="16"/>
  <c r="D9" i="16"/>
  <c r="D35" i="17"/>
  <c r="E28" i="16"/>
  <c r="D52" i="17"/>
  <c r="D47" i="17"/>
  <c r="D21" i="17"/>
  <c r="I21" i="17"/>
  <c r="D11" i="17"/>
  <c r="D65" i="17"/>
  <c r="D68" i="17"/>
  <c r="H31" i="17"/>
  <c r="G39" i="17"/>
  <c r="H39" i="17" s="1"/>
  <c r="D50" i="17"/>
  <c r="M10" i="17"/>
  <c r="L19" i="17"/>
  <c r="L64" i="17"/>
  <c r="M60" i="17"/>
  <c r="D43" i="17"/>
  <c r="L17" i="17"/>
  <c r="L31" i="17"/>
  <c r="M33" i="17"/>
  <c r="L58" i="17"/>
  <c r="M66" i="17"/>
  <c r="L26" i="17"/>
  <c r="L32" i="17"/>
  <c r="L68" i="17"/>
  <c r="M17" i="17"/>
  <c r="M12" i="17"/>
  <c r="M31" i="17"/>
  <c r="L33" i="17"/>
  <c r="M39" i="17"/>
  <c r="L45" i="17"/>
  <c r="M48" i="17"/>
  <c r="M56" i="17"/>
  <c r="M63" i="17"/>
  <c r="G47" i="17"/>
  <c r="I47" i="17" s="1"/>
  <c r="E35" i="16"/>
  <c r="D42" i="16"/>
  <c r="I29" i="3"/>
  <c r="D46" i="16"/>
  <c r="G37" i="17"/>
  <c r="I37" i="17" s="1"/>
  <c r="I42" i="3"/>
  <c r="H56" i="3"/>
  <c r="G16" i="17"/>
  <c r="I16" i="17" s="1"/>
  <c r="D44" i="17"/>
  <c r="D48" i="17"/>
  <c r="D56" i="17"/>
  <c r="D60" i="17"/>
  <c r="D63" i="17"/>
  <c r="E52" i="16"/>
  <c r="D28" i="17"/>
  <c r="D60" i="16"/>
  <c r="E65" i="16"/>
  <c r="D51" i="17"/>
  <c r="D18" i="16"/>
  <c r="G56" i="17"/>
  <c r="H56" i="17" s="1"/>
  <c r="D37" i="17"/>
  <c r="E68" i="3"/>
  <c r="E29" i="16"/>
  <c r="G27" i="17"/>
  <c r="I27" i="17" s="1"/>
  <c r="G65" i="17"/>
  <c r="I65" i="17" s="1"/>
  <c r="G58" i="17"/>
  <c r="I58" i="17" s="1"/>
  <c r="H25" i="3"/>
  <c r="I18" i="3"/>
  <c r="I25" i="3"/>
  <c r="I46" i="3"/>
  <c r="I59" i="3"/>
  <c r="H35" i="3"/>
  <c r="I48" i="3"/>
  <c r="D25" i="16"/>
  <c r="D36" i="16"/>
  <c r="I52" i="3"/>
  <c r="G52" i="17"/>
  <c r="I52" i="17" s="1"/>
  <c r="G50" i="17"/>
  <c r="H50" i="17" s="1"/>
  <c r="G19" i="17"/>
  <c r="H19" i="17" s="1"/>
  <c r="D41" i="16"/>
  <c r="D27" i="17"/>
  <c r="D36" i="17"/>
  <c r="D42" i="17"/>
  <c r="D10" i="17"/>
  <c r="D23" i="17"/>
  <c r="D55" i="17"/>
  <c r="G55" i="17"/>
  <c r="E9" i="17"/>
  <c r="F69" i="16"/>
  <c r="D58" i="17"/>
  <c r="I56" i="3"/>
  <c r="D16" i="17"/>
  <c r="M23" i="17"/>
  <c r="L36" i="17"/>
  <c r="M37" i="17"/>
  <c r="D41" i="17"/>
  <c r="M43" i="17"/>
  <c r="M46" i="17"/>
  <c r="L47" i="17"/>
  <c r="L49" i="17"/>
  <c r="M50" i="17"/>
  <c r="M55" i="17"/>
  <c r="L59" i="17"/>
  <c r="D66" i="17"/>
  <c r="M67" i="17"/>
  <c r="H37" i="3"/>
  <c r="G32" i="17"/>
  <c r="H32" i="17" s="1"/>
  <c r="H21" i="17"/>
  <c r="E55" i="17"/>
  <c r="G41" i="17"/>
  <c r="I41" i="17" s="1"/>
  <c r="I53" i="3"/>
  <c r="D56" i="16"/>
  <c r="H49" i="3"/>
  <c r="H43" i="3"/>
  <c r="I60" i="3"/>
  <c r="D57" i="16"/>
  <c r="D33" i="17"/>
  <c r="I19" i="3"/>
  <c r="G60" i="17"/>
  <c r="I60" i="17" s="1"/>
  <c r="G64" i="17"/>
  <c r="H64" i="17" s="1"/>
  <c r="H66" i="3"/>
  <c r="D25" i="17"/>
  <c r="H9" i="3"/>
  <c r="C72" i="17"/>
  <c r="E10" i="16"/>
  <c r="G10" i="17"/>
  <c r="H10" i="17" s="1"/>
  <c r="H66" i="17"/>
  <c r="I28" i="17"/>
  <c r="I43" i="17"/>
  <c r="I9" i="17"/>
  <c r="B69" i="16"/>
  <c r="I43" i="3"/>
  <c r="G38" i="17"/>
  <c r="I38" i="17" s="1"/>
  <c r="E54" i="16"/>
  <c r="D69" i="17"/>
  <c r="D26" i="17"/>
  <c r="I53" i="17"/>
  <c r="E55" i="16"/>
  <c r="K72" i="17"/>
  <c r="L72" i="17" s="1"/>
  <c r="G34" i="17"/>
  <c r="H34" i="17" s="1"/>
  <c r="I36" i="3"/>
  <c r="D44" i="16"/>
  <c r="I67" i="3"/>
  <c r="H54" i="3"/>
  <c r="I26" i="3"/>
  <c r="G24" i="17"/>
  <c r="I24" i="17" s="1"/>
  <c r="I32" i="3"/>
  <c r="M30" i="17"/>
  <c r="D17" i="17"/>
  <c r="L39" i="17"/>
  <c r="L44" i="17"/>
  <c r="L56" i="17"/>
  <c r="L70" i="17"/>
  <c r="L50" i="17"/>
  <c r="M13" i="17"/>
  <c r="M16" i="17"/>
  <c r="L24" i="17"/>
  <c r="L34" i="17"/>
  <c r="M36" i="17"/>
  <c r="L37" i="17"/>
  <c r="M44" i="17"/>
  <c r="M45" i="17"/>
  <c r="L46" i="17"/>
  <c r="M47" i="17"/>
  <c r="L48" i="17"/>
  <c r="M49" i="17"/>
  <c r="L57" i="17"/>
  <c r="M58" i="17"/>
  <c r="L60" i="17"/>
  <c r="L62" i="17"/>
  <c r="L63" i="17"/>
  <c r="L67" i="17"/>
  <c r="L38" i="17"/>
  <c r="L65" i="17"/>
  <c r="L66" i="17"/>
  <c r="M59" i="17"/>
  <c r="M70" i="17"/>
  <c r="M34" i="17"/>
  <c r="M57" i="17"/>
  <c r="M24" i="17"/>
  <c r="K71" i="17"/>
  <c r="M62" i="17"/>
  <c r="G68" i="16"/>
  <c r="H68" i="16" s="1"/>
  <c r="J22" i="17"/>
  <c r="L18" i="17"/>
  <c r="M19" i="17"/>
  <c r="M20" i="17"/>
  <c r="L21" i="17"/>
  <c r="M25" i="17"/>
  <c r="J29" i="17"/>
  <c r="L28" i="17"/>
  <c r="J54" i="17"/>
  <c r="L35" i="17"/>
  <c r="M40" i="17"/>
  <c r="M41" i="17"/>
  <c r="L42" i="17"/>
  <c r="L51" i="17"/>
  <c r="M52" i="17"/>
  <c r="L53" i="17"/>
  <c r="M64" i="17"/>
  <c r="J71" i="17"/>
  <c r="L71" i="17" s="1"/>
  <c r="K73" i="17"/>
  <c r="L9" i="17"/>
  <c r="M9" i="17"/>
  <c r="I31" i="17"/>
  <c r="F73" i="17"/>
  <c r="I20" i="17"/>
  <c r="F72" i="17"/>
  <c r="D22" i="16"/>
  <c r="D21" i="16"/>
  <c r="H27" i="3"/>
  <c r="D62" i="17"/>
  <c r="D12" i="17"/>
  <c r="G14" i="17"/>
  <c r="H14" i="17" s="1"/>
  <c r="I31" i="3"/>
  <c r="D15" i="17"/>
  <c r="I54" i="3"/>
  <c r="D13" i="17"/>
  <c r="D68" i="3"/>
  <c r="H61" i="3"/>
  <c r="D49" i="16"/>
  <c r="E16" i="16"/>
  <c r="E50" i="16"/>
  <c r="G15" i="17"/>
  <c r="H55" i="3"/>
  <c r="G36" i="17"/>
  <c r="I36" i="17" s="1"/>
  <c r="D34" i="17"/>
  <c r="D45" i="17"/>
  <c r="D59" i="17"/>
  <c r="D14" i="17"/>
  <c r="H33" i="17"/>
  <c r="I33" i="17"/>
  <c r="D39" i="16"/>
  <c r="I61" i="3"/>
  <c r="I39" i="3"/>
  <c r="G68" i="17"/>
  <c r="H68" i="17" s="1"/>
  <c r="I33" i="3"/>
  <c r="H44" i="3"/>
  <c r="E20" i="16"/>
  <c r="D33" i="16"/>
  <c r="E58" i="16"/>
  <c r="D67" i="16"/>
  <c r="I20" i="3"/>
  <c r="D27" i="16"/>
  <c r="D43" i="16"/>
  <c r="G57" i="17"/>
  <c r="I57" i="17" s="1"/>
  <c r="I38" i="3"/>
  <c r="G17" i="17"/>
  <c r="I16" i="3"/>
  <c r="I50" i="3"/>
  <c r="I27" i="3"/>
  <c r="H33" i="3"/>
  <c r="D47" i="16"/>
  <c r="I57" i="3"/>
  <c r="D62" i="16"/>
  <c r="D30" i="16"/>
  <c r="G61" i="17"/>
  <c r="E15" i="16"/>
  <c r="G42" i="17"/>
  <c r="H15" i="3"/>
  <c r="I15" i="3"/>
  <c r="H62" i="3"/>
  <c r="G35" i="17"/>
  <c r="G59" i="17"/>
  <c r="H59" i="17" s="1"/>
  <c r="C69" i="3"/>
  <c r="H28" i="17"/>
  <c r="D9" i="17"/>
  <c r="E10" i="17"/>
  <c r="C54" i="17"/>
  <c r="D12" i="16"/>
  <c r="D26" i="16"/>
  <c r="H23" i="3"/>
  <c r="E8" i="16"/>
  <c r="M13" i="3"/>
  <c r="E13" i="3"/>
  <c r="F71" i="17"/>
  <c r="L69" i="17"/>
  <c r="M69" i="17"/>
  <c r="H64" i="3"/>
  <c r="G12" i="17"/>
  <c r="H58" i="3"/>
  <c r="G11" i="17"/>
  <c r="G40" i="17"/>
  <c r="I45" i="3"/>
  <c r="H41" i="3"/>
  <c r="I41" i="3"/>
  <c r="G25" i="17"/>
  <c r="H25" i="17" s="1"/>
  <c r="H34" i="3"/>
  <c r="H28" i="3"/>
  <c r="G44" i="17"/>
  <c r="H17" i="3"/>
  <c r="G13" i="17"/>
  <c r="I13" i="17" s="1"/>
  <c r="I17" i="3"/>
  <c r="H63" i="3"/>
  <c r="G26" i="17"/>
  <c r="I26" i="17" s="1"/>
  <c r="G30" i="17"/>
  <c r="I11" i="3"/>
  <c r="L25" i="17"/>
  <c r="M68" i="17"/>
  <c r="L40" i="17"/>
  <c r="L68" i="3"/>
  <c r="K29" i="17"/>
  <c r="M38" i="17"/>
  <c r="C71" i="17"/>
  <c r="D31" i="17"/>
  <c r="G45" i="17"/>
  <c r="H45" i="17" s="1"/>
  <c r="I64" i="3"/>
  <c r="I16" i="16"/>
  <c r="B22" i="17"/>
  <c r="D67" i="17"/>
  <c r="D39" i="17"/>
  <c r="B54" i="17"/>
  <c r="H67" i="17"/>
  <c r="I67" i="17"/>
  <c r="D11" i="16"/>
  <c r="E11" i="16"/>
  <c r="D32" i="16"/>
  <c r="E32" i="16"/>
  <c r="E53" i="16"/>
  <c r="D53" i="16"/>
  <c r="E61" i="16"/>
  <c r="D61" i="16"/>
  <c r="M14" i="17"/>
  <c r="K22" i="17"/>
  <c r="M15" i="17"/>
  <c r="L15" i="17"/>
  <c r="D24" i="17"/>
  <c r="B29" i="17"/>
  <c r="L61" i="17"/>
  <c r="M61" i="17"/>
  <c r="I70" i="17"/>
  <c r="I51" i="3"/>
  <c r="H51" i="3"/>
  <c r="M65" i="17"/>
  <c r="J73" i="17"/>
  <c r="K54" i="17"/>
  <c r="I63" i="3"/>
  <c r="H43" i="17"/>
  <c r="I58" i="3"/>
  <c r="I28" i="3"/>
  <c r="L14" i="17"/>
  <c r="E19" i="16"/>
  <c r="D48" i="16"/>
  <c r="H13" i="3"/>
  <c r="E37" i="16"/>
  <c r="D37" i="16"/>
  <c r="I23" i="3"/>
  <c r="G46" i="17"/>
  <c r="H46" i="17" s="1"/>
  <c r="H21" i="3"/>
  <c r="H40" i="3"/>
  <c r="G69" i="17"/>
  <c r="E66" i="16"/>
  <c r="D66" i="16"/>
  <c r="D13" i="3"/>
  <c r="L12" i="17"/>
  <c r="M18" i="17"/>
  <c r="L20" i="17"/>
  <c r="M21" i="17"/>
  <c r="D53" i="17"/>
  <c r="H62" i="17"/>
  <c r="D32" i="17"/>
  <c r="L11" i="17"/>
  <c r="C22" i="17"/>
  <c r="C73" i="17"/>
  <c r="I66" i="17"/>
  <c r="H53" i="17"/>
  <c r="F69" i="3"/>
  <c r="H20" i="17"/>
  <c r="I66" i="16"/>
  <c r="D40" i="16"/>
  <c r="E40" i="16"/>
  <c r="E64" i="16"/>
  <c r="D64" i="16"/>
  <c r="I8" i="16"/>
  <c r="I18" i="16"/>
  <c r="H18" i="16"/>
  <c r="I22" i="16"/>
  <c r="I26" i="16"/>
  <c r="H26" i="16"/>
  <c r="I30" i="16"/>
  <c r="I34" i="16"/>
  <c r="I38" i="16"/>
  <c r="H38" i="16"/>
  <c r="I42" i="16"/>
  <c r="I46" i="16"/>
  <c r="I50" i="16"/>
  <c r="I54" i="16"/>
  <c r="H54" i="16"/>
  <c r="I58" i="16"/>
  <c r="I62" i="16"/>
  <c r="H8" i="16"/>
  <c r="B72" i="17"/>
  <c r="D19" i="17"/>
  <c r="B73" i="17"/>
  <c r="D18" i="17"/>
  <c r="G68" i="3"/>
  <c r="C68" i="16"/>
  <c r="E59" i="16"/>
  <c r="H50" i="16"/>
  <c r="H62" i="16"/>
  <c r="L16" i="17"/>
  <c r="D24" i="16"/>
  <c r="C29" i="17"/>
  <c r="D38" i="16"/>
  <c r="E38" i="16"/>
  <c r="G18" i="17"/>
  <c r="I22" i="3"/>
  <c r="J72" i="17"/>
  <c r="H65" i="3"/>
  <c r="I65" i="3"/>
  <c r="G63" i="17"/>
  <c r="B71" i="17"/>
  <c r="D34" i="16"/>
  <c r="C13" i="16"/>
  <c r="F54" i="17"/>
  <c r="H66" i="16"/>
  <c r="E51" i="16"/>
  <c r="H42" i="16"/>
  <c r="E19" i="17"/>
  <c r="E30" i="17" s="1"/>
  <c r="H47" i="3"/>
  <c r="I47" i="3"/>
  <c r="D63" i="16"/>
  <c r="E63" i="16"/>
  <c r="I62" i="17"/>
  <c r="E17" i="16"/>
  <c r="E23" i="16"/>
  <c r="H34" i="16"/>
  <c r="H24" i="3"/>
  <c r="I24" i="3"/>
  <c r="G49" i="17"/>
  <c r="E31" i="16"/>
  <c r="D31" i="16"/>
  <c r="L27" i="17"/>
  <c r="M27" i="17"/>
  <c r="H48" i="17"/>
  <c r="I48" i="17"/>
  <c r="I30" i="3"/>
  <c r="G51" i="17"/>
  <c r="E45" i="16"/>
  <c r="D45" i="16"/>
  <c r="H8" i="3"/>
  <c r="G23" i="17"/>
  <c r="I10" i="3"/>
  <c r="I13" i="16"/>
  <c r="I15" i="16"/>
  <c r="H19" i="16"/>
  <c r="I23" i="16"/>
  <c r="I27" i="16"/>
  <c r="I31" i="16"/>
  <c r="I35" i="16"/>
  <c r="I43" i="16"/>
  <c r="I47" i="16"/>
  <c r="I51" i="16"/>
  <c r="I55" i="16"/>
  <c r="I59" i="16"/>
  <c r="I63" i="16"/>
  <c r="I67" i="16"/>
  <c r="L43" i="17"/>
  <c r="D70" i="17"/>
  <c r="H9" i="17"/>
  <c r="D61" i="17"/>
  <c r="D38" i="17"/>
  <c r="M68" i="3"/>
  <c r="H16" i="16"/>
  <c r="H20" i="16"/>
  <c r="H24" i="16"/>
  <c r="I28" i="16"/>
  <c r="I32" i="16"/>
  <c r="I36" i="16"/>
  <c r="I40" i="16"/>
  <c r="I44" i="16"/>
  <c r="I48" i="16"/>
  <c r="I52" i="16"/>
  <c r="I56" i="16"/>
  <c r="I60" i="16"/>
  <c r="I64" i="16"/>
  <c r="H17" i="16"/>
  <c r="H21" i="16"/>
  <c r="H25" i="16"/>
  <c r="H29" i="16"/>
  <c r="I33" i="16"/>
  <c r="I37" i="16"/>
  <c r="I41" i="16"/>
  <c r="H45" i="16"/>
  <c r="I49" i="16"/>
  <c r="I53" i="16"/>
  <c r="I57" i="16"/>
  <c r="H61" i="16"/>
  <c r="I65" i="16"/>
  <c r="F22" i="17"/>
  <c r="M11" i="17"/>
  <c r="L13" i="17"/>
  <c r="D20" i="17"/>
  <c r="M26" i="17"/>
  <c r="F29" i="17"/>
  <c r="M28" i="17"/>
  <c r="M32" i="17"/>
  <c r="M35" i="17"/>
  <c r="D40" i="17"/>
  <c r="L41" i="17"/>
  <c r="M42" i="17"/>
  <c r="D46" i="17"/>
  <c r="D49" i="17"/>
  <c r="M51" i="17"/>
  <c r="L52" i="17"/>
  <c r="M53" i="17"/>
  <c r="D57" i="17"/>
  <c r="D64" i="17"/>
  <c r="H55" i="17" l="1"/>
  <c r="G71" i="17"/>
  <c r="I39" i="17"/>
  <c r="H37" i="17"/>
  <c r="M54" i="17"/>
  <c r="H58" i="17"/>
  <c r="I50" i="17"/>
  <c r="I59" i="17"/>
  <c r="H47" i="17"/>
  <c r="H16" i="17"/>
  <c r="H38" i="17"/>
  <c r="I56" i="17"/>
  <c r="H27" i="17"/>
  <c r="I32" i="17"/>
  <c r="H60" i="17"/>
  <c r="I55" i="17"/>
  <c r="H52" i="17"/>
  <c r="I64" i="17"/>
  <c r="H65" i="17"/>
  <c r="H41" i="17"/>
  <c r="I19" i="17"/>
  <c r="I25" i="17"/>
  <c r="I14" i="17"/>
  <c r="D54" i="17"/>
  <c r="M73" i="17"/>
  <c r="I10" i="17"/>
  <c r="H57" i="17"/>
  <c r="L29" i="17"/>
  <c r="I34" i="17"/>
  <c r="E13" i="16"/>
  <c r="I68" i="16"/>
  <c r="M69" i="3"/>
  <c r="H36" i="17"/>
  <c r="E69" i="3"/>
  <c r="H24" i="17"/>
  <c r="I45" i="17"/>
  <c r="M72" i="17"/>
  <c r="L54" i="17"/>
  <c r="M29" i="17"/>
  <c r="M71" i="17"/>
  <c r="G69" i="16"/>
  <c r="J74" i="17"/>
  <c r="D73" i="17"/>
  <c r="D69" i="3"/>
  <c r="I68" i="17"/>
  <c r="H15" i="17"/>
  <c r="I15" i="17"/>
  <c r="I61" i="17"/>
  <c r="H61" i="17"/>
  <c r="I35" i="17"/>
  <c r="H35" i="17"/>
  <c r="H42" i="17"/>
  <c r="I42" i="17"/>
  <c r="I17" i="17"/>
  <c r="H17" i="17"/>
  <c r="D29" i="17"/>
  <c r="I13" i="3"/>
  <c r="M22" i="17"/>
  <c r="L22" i="17"/>
  <c r="D22" i="17"/>
  <c r="K74" i="17"/>
  <c r="H13" i="17"/>
  <c r="I46" i="17"/>
  <c r="H69" i="17"/>
  <c r="I69" i="17"/>
  <c r="I40" i="17"/>
  <c r="H40" i="17"/>
  <c r="I12" i="17"/>
  <c r="H12" i="17"/>
  <c r="L73" i="17"/>
  <c r="C74" i="17"/>
  <c r="H26" i="17"/>
  <c r="H44" i="17"/>
  <c r="I44" i="17"/>
  <c r="H11" i="17"/>
  <c r="I11" i="17"/>
  <c r="H70" i="17"/>
  <c r="I30" i="17"/>
  <c r="H49" i="17"/>
  <c r="I49" i="17"/>
  <c r="D71" i="17"/>
  <c r="B74" i="17"/>
  <c r="G73" i="17"/>
  <c r="I63" i="17"/>
  <c r="H63" i="17"/>
  <c r="E72" i="17"/>
  <c r="D72" i="17"/>
  <c r="I18" i="17"/>
  <c r="G22" i="17"/>
  <c r="H51" i="17"/>
  <c r="I51" i="17"/>
  <c r="L69" i="3"/>
  <c r="D68" i="16"/>
  <c r="E68" i="16"/>
  <c r="H18" i="17"/>
  <c r="F74" i="17"/>
  <c r="I23" i="17"/>
  <c r="G72" i="17"/>
  <c r="G29" i="17"/>
  <c r="D13" i="16"/>
  <c r="C69" i="16"/>
  <c r="H68" i="3"/>
  <c r="I68" i="3"/>
  <c r="G69" i="3"/>
  <c r="G54" i="17"/>
  <c r="I54" i="17" s="1"/>
  <c r="E73" i="17"/>
  <c r="I69" i="16" l="1"/>
  <c r="H69" i="16"/>
  <c r="D74" i="17"/>
  <c r="E74" i="17"/>
  <c r="L74" i="17"/>
  <c r="M74" i="17"/>
  <c r="H69" i="3"/>
  <c r="I69" i="3"/>
  <c r="D69" i="16"/>
  <c r="E69" i="16"/>
  <c r="H22" i="17"/>
  <c r="I22" i="17"/>
  <c r="H72" i="17"/>
  <c r="I72" i="17"/>
  <c r="I71" i="17"/>
  <c r="H71" i="17"/>
  <c r="H54" i="17"/>
  <c r="G74" i="17"/>
  <c r="I74" i="17" s="1"/>
  <c r="H29" i="17"/>
  <c r="I29" i="17"/>
  <c r="H73" i="17"/>
  <c r="I73" i="17"/>
  <c r="H74" i="17" l="1"/>
</calcChain>
</file>

<file path=xl/sharedStrings.xml><?xml version="1.0" encoding="utf-8"?>
<sst xmlns="http://schemas.openxmlformats.org/spreadsheetml/2006/main" count="331" uniqueCount="150">
  <si>
    <t>Моніторинг виконання</t>
  </si>
  <si>
    <t>(тис.грн)</t>
  </si>
  <si>
    <t>Обласний бюджет</t>
  </si>
  <si>
    <t xml:space="preserve">місцевих бюджетів області за доходами загального фонду </t>
  </si>
  <si>
    <t>Всього по області</t>
  </si>
  <si>
    <t>Виконання річних планів</t>
  </si>
  <si>
    <t>Факт на звітну дату</t>
  </si>
  <si>
    <t>(+;-)</t>
  </si>
  <si>
    <t>(%)</t>
  </si>
  <si>
    <t>Виконання</t>
  </si>
  <si>
    <t>Відхилення</t>
  </si>
  <si>
    <t>у %</t>
  </si>
  <si>
    <t>Разом по районних бюджетах</t>
  </si>
  <si>
    <t>Всього по територіальних громадах</t>
  </si>
  <si>
    <t>Виконання помісячного розпису</t>
  </si>
  <si>
    <t>Виконання, у %</t>
  </si>
  <si>
    <t xml:space="preserve">Динаміка </t>
  </si>
  <si>
    <t>Разом по Володимир-Волинському району</t>
  </si>
  <si>
    <t>Разом по Камінь-Каширському району</t>
  </si>
  <si>
    <t>Разом по Ковельському району</t>
  </si>
  <si>
    <t>Разом по Луцькому району</t>
  </si>
  <si>
    <r>
      <t xml:space="preserve">у тому числі </t>
    </r>
    <r>
      <rPr>
        <i/>
        <sz val="16"/>
        <color indexed="12"/>
        <rFont val="Times New Roman"/>
        <family val="1"/>
        <charset val="204"/>
      </rPr>
      <t>ПДФО:</t>
    </r>
  </si>
  <si>
    <r>
      <t xml:space="preserve">у т.ч. виконання помісячного розпису </t>
    </r>
    <r>
      <rPr>
        <i/>
        <sz val="16"/>
        <color indexed="12"/>
        <rFont val="Times New Roman"/>
        <family val="1"/>
        <charset val="204"/>
      </rPr>
      <t>ПДФО</t>
    </r>
  </si>
  <si>
    <t xml:space="preserve">Фактично одержано власних доходів                                                        </t>
  </si>
  <si>
    <t>початковий</t>
  </si>
  <si>
    <t>Відхилення уточненого до початкового плану, +/-</t>
  </si>
  <si>
    <t>з урахуванням змін</t>
  </si>
  <si>
    <t>Назва бюджету</t>
  </si>
  <si>
    <t xml:space="preserve"> Велицької сільської ТГ</t>
  </si>
  <si>
    <t>Володимирський районний</t>
  </si>
  <si>
    <t>Луцький районний</t>
  </si>
  <si>
    <r>
      <t xml:space="preserve">Обласний </t>
    </r>
    <r>
      <rPr>
        <b/>
        <i/>
        <sz val="16"/>
        <rFont val="Times New Roman"/>
        <family val="1"/>
        <charset val="204"/>
      </rPr>
      <t xml:space="preserve">                                          </t>
    </r>
    <r>
      <rPr>
        <b/>
        <sz val="16"/>
        <rFont val="Times New Roman"/>
        <family val="1"/>
        <charset val="204"/>
      </rPr>
      <t xml:space="preserve">                             </t>
    </r>
  </si>
  <si>
    <t>Камінь-Каширський районний</t>
  </si>
  <si>
    <t>Ковельського районний</t>
  </si>
  <si>
    <t>Зимнівської сільської ТГ</t>
  </si>
  <si>
    <t>Устилузької міської ТГ</t>
  </si>
  <si>
    <t>Дубівської сільської ТГ</t>
  </si>
  <si>
    <t>Литовезької сільської ТГ</t>
  </si>
  <si>
    <t>Павлівської сільської ТГ</t>
  </si>
  <si>
    <t>Поворської сільської ТГ</t>
  </si>
  <si>
    <t>Поромівської сільської ТГ</t>
  </si>
  <si>
    <t>Прилісненської сільської ТГ</t>
  </si>
  <si>
    <t>Колодяжненської сільської ТГ</t>
  </si>
  <si>
    <t>Вишнівської сільської ТГ</t>
  </si>
  <si>
    <t>Забродівської сільської ТГ</t>
  </si>
  <si>
    <t>Самарівської сільської ТГ</t>
  </si>
  <si>
    <t>Боратинської сільської ТГ</t>
  </si>
  <si>
    <t>Рівненської сільської ТГ</t>
  </si>
  <si>
    <t>Любомльської міської ТГ</t>
  </si>
  <si>
    <t>Велимченської сільської ТГ</t>
  </si>
  <si>
    <t>Копачівської сільської ТГ</t>
  </si>
  <si>
    <t xml:space="preserve">Дубечненської сільської ТГ </t>
  </si>
  <si>
    <t>Сереховичівської сільської ТГ</t>
  </si>
  <si>
    <t xml:space="preserve">Смідинської сільської ТГ  </t>
  </si>
  <si>
    <t>Оваднівської сільської ТГ</t>
  </si>
  <si>
    <t>Городищенської сільської ТГ</t>
  </si>
  <si>
    <t>Затурцівської сільської ТГ</t>
  </si>
  <si>
    <t>Ківерцівської міської ТГ</t>
  </si>
  <si>
    <t xml:space="preserve">Підгайцівської сільської ТГ </t>
  </si>
  <si>
    <t xml:space="preserve">Луцької міської ТГ </t>
  </si>
  <si>
    <t xml:space="preserve">Доросинівської сільської ТГ </t>
  </si>
  <si>
    <t xml:space="preserve">Сошичненської сільської ТГ  </t>
  </si>
  <si>
    <t>Берестечківської міської ТГ</t>
  </si>
  <si>
    <t>Горохівської міської ТГ</t>
  </si>
  <si>
    <t xml:space="preserve">Ковельської міської ТГ </t>
  </si>
  <si>
    <t>Нововолинської міської ТГ</t>
  </si>
  <si>
    <t xml:space="preserve">Рожищенської міської ТГ </t>
  </si>
  <si>
    <t xml:space="preserve"> Голобської селищної ТГ</t>
  </si>
  <si>
    <t xml:space="preserve">Люблинецької селищної ТГ </t>
  </si>
  <si>
    <t>Шацької селищної ТГ</t>
  </si>
  <si>
    <t>Заболоттівської селищної ТГ</t>
  </si>
  <si>
    <t>Іваничівської селищної ТГ</t>
  </si>
  <si>
    <t>Цуманської селищної ТГ</t>
  </si>
  <si>
    <t>Любешівської селищної ТГ</t>
  </si>
  <si>
    <t>Головненської селищної ТГ</t>
  </si>
  <si>
    <t>Колківської селищної ТГ</t>
  </si>
  <si>
    <t>Луківської селищної ТГ</t>
  </si>
  <si>
    <t xml:space="preserve">Турійської селищної ТГ </t>
  </si>
  <si>
    <t>Торчинської селищної ТГ</t>
  </si>
  <si>
    <t>Старовижівської селищної ТГ</t>
  </si>
  <si>
    <t>Мар’янівської селищної ТГ</t>
  </si>
  <si>
    <t xml:space="preserve">Маневицької селищної ТГ </t>
  </si>
  <si>
    <t>Олицької селищної ТГ</t>
  </si>
  <si>
    <t xml:space="preserve">Ратнівської селищної ТГ </t>
  </si>
  <si>
    <t>Камінь-Каширської міської ТГ</t>
  </si>
  <si>
    <t>Локачинської селищної ТГ</t>
  </si>
  <si>
    <t>Нововолинська міська ТГ</t>
  </si>
  <si>
    <t>Устилузька міська ТГ</t>
  </si>
  <si>
    <t>Іваничівська селищна ТГ</t>
  </si>
  <si>
    <t>Локачинська селищна ТГ</t>
  </si>
  <si>
    <t>Затурцівська сільська ТГ</t>
  </si>
  <si>
    <t>Зимнівська сільська ТГ</t>
  </si>
  <si>
    <t>Литовезька сільська ТГ</t>
  </si>
  <si>
    <t>Оваднівська сільська ТГ</t>
  </si>
  <si>
    <t>Павлівська сільська ТГ</t>
  </si>
  <si>
    <t>Поромівська сільська ТГ</t>
  </si>
  <si>
    <t>Камінь-Каширська міська ТГ</t>
  </si>
  <si>
    <t>Любешівська селищна ТГ</t>
  </si>
  <si>
    <t xml:space="preserve">Маневицька селищна ТГ </t>
  </si>
  <si>
    <t>Прилісненська сільська ТГ</t>
  </si>
  <si>
    <t xml:space="preserve">Сошичненська сільська ТГ  </t>
  </si>
  <si>
    <t xml:space="preserve">Ковельська міська ТГ </t>
  </si>
  <si>
    <t>Любомльська міська ТГ</t>
  </si>
  <si>
    <t>Голобська селищна ТГ</t>
  </si>
  <si>
    <t>Головненська селищна ТГ</t>
  </si>
  <si>
    <t>Заболоттівська селищна ТГ</t>
  </si>
  <si>
    <t>Луківська селищна ТГ</t>
  </si>
  <si>
    <t xml:space="preserve">Люблинецька селищна ТГ </t>
  </si>
  <si>
    <t xml:space="preserve">Ратнівська селищна ТГ </t>
  </si>
  <si>
    <t>Старовижівська селищна ТГ</t>
  </si>
  <si>
    <t xml:space="preserve">Турійська селищна ТГ </t>
  </si>
  <si>
    <t>Шацька селищна ТГ</t>
  </si>
  <si>
    <t>Велимченська сільська ТГ</t>
  </si>
  <si>
    <t>Велицька сільська ТГ</t>
  </si>
  <si>
    <t>Вишнівська сільська ТГ</t>
  </si>
  <si>
    <t xml:space="preserve">Дубечненська сільська ТГ </t>
  </si>
  <si>
    <t>Дубівська сільська ТГ</t>
  </si>
  <si>
    <t>Забродівська сільська ТГ</t>
  </si>
  <si>
    <t>Колодяжненська сільська ТГ</t>
  </si>
  <si>
    <t>Поворська сільська ТГ</t>
  </si>
  <si>
    <t>Рівненська сільська ТГ</t>
  </si>
  <si>
    <t>Самарівська сільська ТГ</t>
  </si>
  <si>
    <t>Сереховичівська сільська ТГ</t>
  </si>
  <si>
    <t xml:space="preserve">Смідинська сільська ТГ  </t>
  </si>
  <si>
    <t xml:space="preserve">Луцька міська ТГ </t>
  </si>
  <si>
    <t>Берестечківська міська ТГ</t>
  </si>
  <si>
    <t>Горохівська міська ТГ</t>
  </si>
  <si>
    <t>Ківерцівська міська ТГ</t>
  </si>
  <si>
    <t xml:space="preserve">Рожищенська міська ТГ </t>
  </si>
  <si>
    <t>Колківська селищна ТГ</t>
  </si>
  <si>
    <t xml:space="preserve">Мар’янівська селищна ТГ </t>
  </si>
  <si>
    <t>Олицька селищна ТГ</t>
  </si>
  <si>
    <t>Торчинська селищна ТГ</t>
  </si>
  <si>
    <t>Цуманська селищна ТГ</t>
  </si>
  <si>
    <t>Боратинська сільська ТГ</t>
  </si>
  <si>
    <t>Городищенська сільська ТГ</t>
  </si>
  <si>
    <t xml:space="preserve">Доросинівська сільська ТГ </t>
  </si>
  <si>
    <t>Копачівська сільська ТГ</t>
  </si>
  <si>
    <t xml:space="preserve">Підгайцівська сільська ТГ </t>
  </si>
  <si>
    <t>Ковельський районний</t>
  </si>
  <si>
    <t>див формули</t>
  </si>
  <si>
    <t>Володимирської міської ТГ</t>
  </si>
  <si>
    <t>Володимирська міська ТГ</t>
  </si>
  <si>
    <t>План на 2026 рік</t>
  </si>
  <si>
    <t>Отримано перевиконання за звітний період</t>
  </si>
  <si>
    <t xml:space="preserve">  станом на 01 березня 2026 року</t>
  </si>
  <si>
    <t xml:space="preserve">План на січень-лютий 2026 року </t>
  </si>
  <si>
    <t xml:space="preserve">власних доходів місцевих бюджетів області станом на 01 березня 2026 року (загальний фонд) </t>
  </si>
  <si>
    <t xml:space="preserve">станом на 01.03.2025      </t>
  </si>
  <si>
    <t>станом на 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</si>
</sst>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0.0"/>
    <numFmt numFmtId="168" formatCode="#,##0.0"/>
    <numFmt numFmtId="169" formatCode="#,##0.0_);\-#,##0.0"/>
    <numFmt numFmtId="170" formatCode="0.000"/>
    <numFmt numFmtId="171" formatCode="#,##0.00000"/>
    <numFmt numFmtId="172" formatCode="#,##0.0_ ;\-#,##0.0\ "/>
    <numFmt numFmtId="173" formatCode="#,##0.0000"/>
    <numFmt numFmtId="174" formatCode="#,##0.000000"/>
    <numFmt numFmtId="175" formatCode="#,##0.00000_ ;\-#,##0.00000\ "/>
    <numFmt numFmtId="176" formatCode="#,##0.000"/>
  </numFmts>
  <fonts count="72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indexed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2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12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6"/>
      <color indexed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6"/>
      <color indexed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rgb="FF0000FF"/>
      <name val="Times New Roman"/>
      <family val="1"/>
      <charset val="204"/>
    </font>
    <font>
      <sz val="16"/>
      <color rgb="FF0000FF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6"/>
      <color rgb="FF0000FF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8"/>
      <name val="Arial"/>
      <family val="2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23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9" fillId="0" borderId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30" fillId="7" borderId="1" applyNumberFormat="0" applyAlignment="0" applyProtection="0"/>
    <xf numFmtId="0" fontId="31" fillId="4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6" applyNumberFormat="0" applyFill="0" applyAlignment="0" applyProtection="0"/>
    <xf numFmtId="0" fontId="36" fillId="21" borderId="8" applyNumberFormat="0" applyAlignment="0" applyProtection="0"/>
    <xf numFmtId="0" fontId="37" fillId="0" borderId="0" applyNumberFormat="0" applyFill="0" applyBorder="0" applyAlignment="0" applyProtection="0"/>
    <xf numFmtId="0" fontId="38" fillId="20" borderId="1" applyNumberFormat="0" applyAlignment="0" applyProtection="0"/>
    <xf numFmtId="0" fontId="29" fillId="0" borderId="0"/>
    <xf numFmtId="0" fontId="29" fillId="0" borderId="0"/>
    <xf numFmtId="0" fontId="56" fillId="0" borderId="0"/>
    <xf numFmtId="0" fontId="57" fillId="0" borderId="0"/>
    <xf numFmtId="0" fontId="17" fillId="0" borderId="0"/>
    <xf numFmtId="0" fontId="39" fillId="0" borderId="7" applyNumberFormat="0" applyFill="0" applyAlignment="0" applyProtection="0"/>
    <xf numFmtId="0" fontId="40" fillId="3" borderId="0" applyNumberFormat="0" applyBorder="0" applyAlignment="0" applyProtection="0"/>
    <xf numFmtId="0" fontId="27" fillId="23" borderId="9" applyNumberFormat="0" applyFont="0" applyAlignment="0" applyProtection="0"/>
    <xf numFmtId="0" fontId="41" fillId="20" borderId="2" applyNumberFormat="0" applyAlignment="0" applyProtection="0"/>
    <xf numFmtId="0" fontId="42" fillId="22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56" fillId="0" borderId="0" applyFont="0" applyFill="0" applyBorder="0" applyAlignment="0" applyProtection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29" fillId="0" borderId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29" fillId="0" borderId="0"/>
    <xf numFmtId="0" fontId="12" fillId="0" borderId="0"/>
    <xf numFmtId="166" fontId="2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29" fillId="0" borderId="0"/>
    <xf numFmtId="0" fontId="30" fillId="7" borderId="1" applyNumberFormat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6" applyNumberFormat="0" applyFill="0" applyAlignment="0" applyProtection="0"/>
    <xf numFmtId="0" fontId="36" fillId="21" borderId="8" applyNumberFormat="0" applyAlignment="0" applyProtection="0"/>
    <xf numFmtId="0" fontId="37" fillId="0" borderId="0" applyNumberFormat="0" applyFill="0" applyBorder="0" applyAlignment="0" applyProtection="0"/>
    <xf numFmtId="0" fontId="38" fillId="20" borderId="1" applyNumberFormat="0" applyAlignment="0" applyProtection="0"/>
    <xf numFmtId="0" fontId="1" fillId="0" borderId="0"/>
    <xf numFmtId="0" fontId="39" fillId="0" borderId="7" applyNumberFormat="0" applyFill="0" applyAlignment="0" applyProtection="0"/>
    <xf numFmtId="0" fontId="40" fillId="3" borderId="0" applyNumberFormat="0" applyBorder="0" applyAlignment="0" applyProtection="0"/>
    <xf numFmtId="0" fontId="27" fillId="23" borderId="9" applyNumberFormat="0" applyFont="0" applyAlignment="0" applyProtection="0"/>
    <xf numFmtId="0" fontId="41" fillId="20" borderId="2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0">
    <xf numFmtId="0" fontId="0" fillId="0" borderId="0" xfId="0"/>
    <xf numFmtId="0" fontId="18" fillId="0" borderId="0" xfId="40" applyFont="1" applyAlignment="1">
      <alignment horizontal="center" vertical="center" wrapText="1"/>
    </xf>
    <xf numFmtId="0" fontId="19" fillId="0" borderId="0" xfId="40" applyFont="1"/>
    <xf numFmtId="0" fontId="21" fillId="0" borderId="0" xfId="40" applyFont="1"/>
    <xf numFmtId="0" fontId="23" fillId="0" borderId="0" xfId="40" applyFont="1"/>
    <xf numFmtId="0" fontId="24" fillId="0" borderId="0" xfId="40" applyFont="1"/>
    <xf numFmtId="0" fontId="45" fillId="0" borderId="0" xfId="40" applyFont="1"/>
    <xf numFmtId="0" fontId="49" fillId="0" borderId="12" xfId="40" applyFont="1" applyBorder="1" applyAlignment="1" applyProtection="1">
      <alignment horizontal="left" vertical="center" wrapText="1"/>
      <protection hidden="1"/>
    </xf>
    <xf numFmtId="0" fontId="18" fillId="0" borderId="0" xfId="40" applyFont="1"/>
    <xf numFmtId="0" fontId="25" fillId="0" borderId="0" xfId="40" applyFont="1"/>
    <xf numFmtId="168" fontId="25" fillId="0" borderId="0" xfId="40" applyNumberFormat="1" applyFont="1" applyAlignment="1">
      <alignment horizontal="right" vertical="center" wrapText="1"/>
    </xf>
    <xf numFmtId="168" fontId="22" fillId="0" borderId="0" xfId="40" applyNumberFormat="1" applyFont="1" applyAlignment="1">
      <alignment horizontal="right" vertical="center" wrapText="1"/>
    </xf>
    <xf numFmtId="168" fontId="53" fillId="0" borderId="0" xfId="40" applyNumberFormat="1" applyFont="1" applyAlignment="1">
      <alignment horizontal="right" vertical="center" wrapText="1"/>
    </xf>
    <xf numFmtId="167" fontId="18" fillId="0" borderId="0" xfId="40" applyNumberFormat="1" applyFont="1" applyAlignment="1" applyProtection="1">
      <alignment horizontal="center"/>
      <protection hidden="1"/>
    </xf>
    <xf numFmtId="167" fontId="18" fillId="0" borderId="0" xfId="40" applyNumberFormat="1" applyFont="1" applyAlignment="1" applyProtection="1">
      <alignment horizontal="center" vertical="center"/>
      <protection hidden="1"/>
    </xf>
    <xf numFmtId="167" fontId="18" fillId="0" borderId="0" xfId="40" applyNumberFormat="1" applyFont="1" applyAlignment="1" applyProtection="1">
      <alignment horizontal="center" vertical="center" wrapText="1"/>
      <protection hidden="1"/>
    </xf>
    <xf numFmtId="168" fontId="25" fillId="0" borderId="0" xfId="40" applyNumberFormat="1" applyFont="1"/>
    <xf numFmtId="168" fontId="25" fillId="0" borderId="0" xfId="40" applyNumberFormat="1" applyFont="1" applyAlignment="1">
      <alignment horizontal="center" vertical="center"/>
    </xf>
    <xf numFmtId="167" fontId="25" fillId="0" borderId="0" xfId="40" applyNumberFormat="1" applyFont="1"/>
    <xf numFmtId="168" fontId="22" fillId="0" borderId="0" xfId="40" applyNumberFormat="1" applyFont="1"/>
    <xf numFmtId="0" fontId="22" fillId="0" borderId="0" xfId="40" applyFont="1"/>
    <xf numFmtId="167" fontId="22" fillId="0" borderId="0" xfId="40" applyNumberFormat="1" applyFont="1"/>
    <xf numFmtId="168" fontId="53" fillId="0" borderId="0" xfId="40" applyNumberFormat="1" applyFont="1"/>
    <xf numFmtId="0" fontId="53" fillId="0" borderId="0" xfId="40" applyFont="1"/>
    <xf numFmtId="0" fontId="26" fillId="0" borderId="12" xfId="40" applyFont="1" applyBorder="1" applyAlignment="1">
      <alignment horizontal="left" vertical="center" wrapText="1"/>
    </xf>
    <xf numFmtId="0" fontId="26" fillId="0" borderId="12" xfId="40" applyFont="1" applyBorder="1" applyAlignment="1" applyProtection="1">
      <alignment horizontal="left" vertical="center" wrapText="1"/>
      <protection hidden="1"/>
    </xf>
    <xf numFmtId="0" fontId="48" fillId="0" borderId="15" xfId="40" applyFont="1" applyBorder="1" applyAlignment="1" applyProtection="1">
      <alignment horizontal="center" vertical="center" wrapText="1"/>
      <protection hidden="1"/>
    </xf>
    <xf numFmtId="0" fontId="48" fillId="0" borderId="22" xfId="40" applyFont="1" applyBorder="1" applyAlignment="1" applyProtection="1">
      <alignment horizontal="center" vertical="center" wrapText="1"/>
      <protection hidden="1"/>
    </xf>
    <xf numFmtId="0" fontId="54" fillId="0" borderId="15" xfId="40" applyFont="1" applyBorder="1" applyAlignment="1" applyProtection="1">
      <alignment horizontal="center" vertical="center" wrapText="1"/>
      <protection hidden="1"/>
    </xf>
    <xf numFmtId="0" fontId="54" fillId="0" borderId="22" xfId="40" applyFont="1" applyBorder="1" applyAlignment="1" applyProtection="1">
      <alignment horizontal="center" vertical="center" wrapText="1"/>
      <protection hidden="1"/>
    </xf>
    <xf numFmtId="0" fontId="48" fillId="0" borderId="23" xfId="40" applyFont="1" applyBorder="1" applyAlignment="1" applyProtection="1">
      <alignment vertical="center" wrapText="1"/>
      <protection hidden="1"/>
    </xf>
    <xf numFmtId="0" fontId="48" fillId="0" borderId="42" xfId="40" applyFont="1" applyBorder="1" applyAlignment="1" applyProtection="1">
      <alignment vertical="center" wrapText="1"/>
      <protection hidden="1"/>
    </xf>
    <xf numFmtId="168" fontId="51" fillId="0" borderId="39" xfId="40" applyNumberFormat="1" applyFont="1" applyBorder="1" applyAlignment="1" applyProtection="1">
      <alignment horizontal="center" vertical="center" wrapText="1"/>
      <protection hidden="1"/>
    </xf>
    <xf numFmtId="168" fontId="51" fillId="0" borderId="10" xfId="40" applyNumberFormat="1" applyFont="1" applyBorder="1" applyAlignment="1" applyProtection="1">
      <alignment horizontal="center" vertical="center" wrapText="1"/>
      <protection hidden="1"/>
    </xf>
    <xf numFmtId="168" fontId="26" fillId="0" borderId="10" xfId="40" applyNumberFormat="1" applyFont="1" applyBorder="1" applyAlignment="1" applyProtection="1">
      <alignment horizontal="center" vertical="center" wrapText="1"/>
      <protection hidden="1"/>
    </xf>
    <xf numFmtId="168" fontId="26" fillId="0" borderId="14" xfId="40" applyNumberFormat="1" applyFont="1" applyBorder="1" applyAlignment="1" applyProtection="1">
      <alignment horizontal="center" vertical="center" wrapText="1"/>
      <protection hidden="1"/>
    </xf>
    <xf numFmtId="169" fontId="51" fillId="0" borderId="10" xfId="40" applyNumberFormat="1" applyFont="1" applyBorder="1" applyAlignment="1">
      <alignment horizontal="center" vertical="center" wrapText="1"/>
    </xf>
    <xf numFmtId="168" fontId="26" fillId="0" borderId="13" xfId="40" applyNumberFormat="1" applyFont="1" applyBorder="1" applyAlignment="1">
      <alignment horizontal="center" vertical="center" wrapText="1"/>
    </xf>
    <xf numFmtId="168" fontId="48" fillId="0" borderId="16" xfId="40" applyNumberFormat="1" applyFont="1" applyBorder="1" applyAlignment="1">
      <alignment horizontal="center" vertical="center" wrapText="1"/>
    </xf>
    <xf numFmtId="168" fontId="47" fillId="0" borderId="16" xfId="40" applyNumberFormat="1" applyFont="1" applyBorder="1" applyAlignment="1" applyProtection="1">
      <alignment horizontal="center" vertical="center" wrapText="1"/>
      <protection hidden="1"/>
    </xf>
    <xf numFmtId="168" fontId="47" fillId="0" borderId="31" xfId="40" applyNumberFormat="1" applyFont="1" applyBorder="1" applyAlignment="1" applyProtection="1">
      <alignment horizontal="center" vertical="center" wrapText="1"/>
      <protection hidden="1"/>
    </xf>
    <xf numFmtId="169" fontId="48" fillId="0" borderId="16" xfId="40" applyNumberFormat="1" applyFont="1" applyBorder="1" applyAlignment="1">
      <alignment horizontal="center" vertical="center" wrapText="1"/>
    </xf>
    <xf numFmtId="168" fontId="48" fillId="0" borderId="17" xfId="40" applyNumberFormat="1" applyFont="1" applyBorder="1" applyAlignment="1">
      <alignment horizontal="center" vertical="center" wrapText="1"/>
    </xf>
    <xf numFmtId="168" fontId="47" fillId="0" borderId="17" xfId="40" applyNumberFormat="1" applyFont="1" applyBorder="1" applyAlignment="1" applyProtection="1">
      <alignment horizontal="center" vertical="center" wrapText="1"/>
      <protection hidden="1"/>
    </xf>
    <xf numFmtId="168" fontId="47" fillId="0" borderId="33" xfId="40" applyNumberFormat="1" applyFont="1" applyBorder="1" applyAlignment="1" applyProtection="1">
      <alignment horizontal="center" vertical="center" wrapText="1"/>
      <protection hidden="1"/>
    </xf>
    <xf numFmtId="169" fontId="48" fillId="0" borderId="17" xfId="40" applyNumberFormat="1" applyFont="1" applyBorder="1" applyAlignment="1">
      <alignment horizontal="center" vertical="center" wrapText="1"/>
    </xf>
    <xf numFmtId="168" fontId="26" fillId="0" borderId="29" xfId="40" applyNumberFormat="1" applyFont="1" applyBorder="1" applyAlignment="1" applyProtection="1">
      <alignment horizontal="center" vertical="center" wrapText="1"/>
      <protection hidden="1"/>
    </xf>
    <xf numFmtId="168" fontId="48" fillId="0" borderId="15" xfId="40" applyNumberFormat="1" applyFont="1" applyBorder="1" applyAlignment="1" applyProtection="1">
      <alignment horizontal="center" vertical="center" wrapText="1"/>
      <protection hidden="1"/>
    </xf>
    <xf numFmtId="168" fontId="47" fillId="0" borderId="15" xfId="40" applyNumberFormat="1" applyFont="1" applyBorder="1" applyAlignment="1" applyProtection="1">
      <alignment horizontal="center" vertical="center" wrapText="1"/>
      <protection hidden="1"/>
    </xf>
    <xf numFmtId="168" fontId="47" fillId="0" borderId="34" xfId="40" applyNumberFormat="1" applyFont="1" applyBorder="1" applyAlignment="1" applyProtection="1">
      <alignment horizontal="center" vertical="center" wrapText="1"/>
      <protection hidden="1"/>
    </xf>
    <xf numFmtId="168" fontId="47" fillId="0" borderId="22" xfId="40" applyNumberFormat="1" applyFont="1" applyBorder="1" applyAlignment="1">
      <alignment horizontal="center" vertical="center" wrapText="1"/>
    </xf>
    <xf numFmtId="169" fontId="58" fillId="0" borderId="10" xfId="40" applyNumberFormat="1" applyFont="1" applyBorder="1" applyAlignment="1">
      <alignment horizontal="center" vertical="center" wrapText="1"/>
    </xf>
    <xf numFmtId="168" fontId="58" fillId="0" borderId="10" xfId="40" applyNumberFormat="1" applyFont="1" applyBorder="1" applyAlignment="1" applyProtection="1">
      <alignment horizontal="center" vertical="center" wrapText="1"/>
      <protection hidden="1"/>
    </xf>
    <xf numFmtId="168" fontId="58" fillId="0" borderId="14" xfId="40" applyNumberFormat="1" applyFont="1" applyBorder="1" applyAlignment="1" applyProtection="1">
      <alignment horizontal="center" vertical="center" wrapText="1"/>
      <protection hidden="1"/>
    </xf>
    <xf numFmtId="168" fontId="26" fillId="0" borderId="39" xfId="40" applyNumberFormat="1" applyFont="1" applyBorder="1" applyAlignment="1" applyProtection="1">
      <alignment horizontal="center" vertical="center" wrapText="1"/>
      <protection hidden="1"/>
    </xf>
    <xf numFmtId="168" fontId="26" fillId="0" borderId="11" xfId="40" applyNumberFormat="1" applyFont="1" applyBorder="1" applyAlignment="1" applyProtection="1">
      <alignment horizontal="center" vertical="center"/>
      <protection hidden="1"/>
    </xf>
    <xf numFmtId="168" fontId="26" fillId="0" borderId="10" xfId="40" applyNumberFormat="1" applyFont="1" applyBorder="1" applyAlignment="1" applyProtection="1">
      <alignment horizontal="center" vertical="center"/>
      <protection hidden="1"/>
    </xf>
    <xf numFmtId="168" fontId="26" fillId="0" borderId="13" xfId="40" applyNumberFormat="1" applyFont="1" applyBorder="1" applyAlignment="1" applyProtection="1">
      <alignment horizontal="center" vertical="center"/>
      <protection hidden="1"/>
    </xf>
    <xf numFmtId="168" fontId="26" fillId="0" borderId="39" xfId="40" applyNumberFormat="1" applyFont="1" applyBorder="1" applyAlignment="1" applyProtection="1">
      <alignment horizontal="center" vertical="center"/>
      <protection hidden="1"/>
    </xf>
    <xf numFmtId="168" fontId="26" fillId="0" borderId="14" xfId="40" applyNumberFormat="1" applyFont="1" applyBorder="1" applyAlignment="1" applyProtection="1">
      <alignment horizontal="center" vertical="center"/>
      <protection hidden="1"/>
    </xf>
    <xf numFmtId="168" fontId="51" fillId="0" borderId="11" xfId="40" applyNumberFormat="1" applyFont="1" applyBorder="1" applyAlignment="1" applyProtection="1">
      <alignment horizontal="center" vertical="center" wrapText="1"/>
      <protection hidden="1"/>
    </xf>
    <xf numFmtId="169" fontId="51" fillId="0" borderId="10" xfId="40" applyNumberFormat="1" applyFont="1" applyBorder="1" applyAlignment="1" applyProtection="1">
      <alignment horizontal="center" vertical="center" wrapText="1"/>
      <protection hidden="1"/>
    </xf>
    <xf numFmtId="168" fontId="48" fillId="0" borderId="25" xfId="40" applyNumberFormat="1" applyFont="1" applyBorder="1" applyAlignment="1" applyProtection="1">
      <alignment horizontal="center" vertical="center" wrapText="1"/>
      <protection hidden="1"/>
    </xf>
    <xf numFmtId="169" fontId="48" fillId="0" borderId="16" xfId="40" applyNumberFormat="1" applyFont="1" applyBorder="1" applyAlignment="1" applyProtection="1">
      <alignment horizontal="center" vertical="center" wrapText="1"/>
      <protection hidden="1"/>
    </xf>
    <xf numFmtId="168" fontId="47" fillId="0" borderId="26" xfId="40" applyNumberFormat="1" applyFont="1" applyBorder="1" applyAlignment="1">
      <alignment horizontal="center" vertical="center" wrapText="1"/>
    </xf>
    <xf numFmtId="169" fontId="48" fillId="0" borderId="30" xfId="40" applyNumberFormat="1" applyFont="1" applyBorder="1" applyAlignment="1" applyProtection="1">
      <alignment horizontal="center" vertical="center" wrapText="1"/>
      <protection hidden="1"/>
    </xf>
    <xf numFmtId="169" fontId="48" fillId="0" borderId="17" xfId="40" applyNumberFormat="1" applyFont="1" applyBorder="1" applyAlignment="1" applyProtection="1">
      <alignment horizontal="center" vertical="center" wrapText="1"/>
      <protection hidden="1"/>
    </xf>
    <xf numFmtId="168" fontId="47" fillId="0" borderId="18" xfId="40" applyNumberFormat="1" applyFont="1" applyBorder="1" applyAlignment="1">
      <alignment horizontal="center" vertical="center" wrapText="1"/>
    </xf>
    <xf numFmtId="168" fontId="26" fillId="0" borderId="11" xfId="40" applyNumberFormat="1" applyFont="1" applyBorder="1" applyAlignment="1" applyProtection="1">
      <alignment horizontal="center" vertical="center" wrapText="1"/>
      <protection hidden="1"/>
    </xf>
    <xf numFmtId="168" fontId="26" fillId="0" borderId="21" xfId="40" applyNumberFormat="1" applyFont="1" applyBorder="1" applyAlignment="1" applyProtection="1">
      <alignment horizontal="center" vertical="center" wrapText="1"/>
      <protection hidden="1"/>
    </xf>
    <xf numFmtId="169" fontId="48" fillId="0" borderId="25" xfId="40" applyNumberFormat="1" applyFont="1" applyBorder="1" applyAlignment="1" applyProtection="1">
      <alignment horizontal="center" vertical="center" wrapText="1"/>
      <protection hidden="1"/>
    </xf>
    <xf numFmtId="168" fontId="47" fillId="0" borderId="18" xfId="40" applyNumberFormat="1" applyFont="1" applyBorder="1" applyAlignment="1" applyProtection="1">
      <alignment horizontal="center" vertical="center" wrapText="1"/>
      <protection hidden="1"/>
    </xf>
    <xf numFmtId="168" fontId="26" fillId="0" borderId="19" xfId="40" applyNumberFormat="1" applyFont="1" applyBorder="1" applyAlignment="1" applyProtection="1">
      <alignment horizontal="center" vertical="center" wrapText="1"/>
      <protection hidden="1"/>
    </xf>
    <xf numFmtId="168" fontId="26" fillId="0" borderId="13" xfId="40" applyNumberFormat="1" applyFont="1" applyBorder="1" applyAlignment="1">
      <alignment horizontal="center" vertical="center"/>
    </xf>
    <xf numFmtId="168" fontId="26" fillId="0" borderId="21" xfId="40" applyNumberFormat="1" applyFont="1" applyBorder="1" applyAlignment="1" applyProtection="1">
      <alignment horizontal="center" vertical="center"/>
      <protection hidden="1"/>
    </xf>
    <xf numFmtId="169" fontId="48" fillId="0" borderId="15" xfId="40" applyNumberFormat="1" applyFont="1" applyBorder="1" applyAlignment="1" applyProtection="1">
      <alignment horizontal="center" vertical="center" wrapText="1"/>
      <protection hidden="1"/>
    </xf>
    <xf numFmtId="168" fontId="48" fillId="0" borderId="15" xfId="40" applyNumberFormat="1" applyFont="1" applyBorder="1" applyAlignment="1">
      <alignment horizontal="center" vertical="center" wrapText="1"/>
    </xf>
    <xf numFmtId="169" fontId="48" fillId="0" borderId="15" xfId="40" applyNumberFormat="1" applyFont="1" applyBorder="1" applyAlignment="1">
      <alignment horizontal="center" vertical="center" wrapText="1"/>
    </xf>
    <xf numFmtId="168" fontId="48" fillId="0" borderId="17" xfId="40" applyNumberFormat="1" applyFont="1" applyBorder="1" applyAlignment="1" applyProtection="1">
      <alignment horizontal="center" vertical="center" wrapText="1"/>
      <protection hidden="1"/>
    </xf>
    <xf numFmtId="168" fontId="51" fillId="0" borderId="10" xfId="40" applyNumberFormat="1" applyFont="1" applyBorder="1" applyAlignment="1">
      <alignment horizontal="center" vertical="center" wrapText="1"/>
    </xf>
    <xf numFmtId="168" fontId="59" fillId="0" borderId="16" xfId="40" applyNumberFormat="1" applyFont="1" applyBorder="1" applyAlignment="1" applyProtection="1">
      <alignment horizontal="center" vertical="center" wrapText="1"/>
      <protection hidden="1"/>
    </xf>
    <xf numFmtId="168" fontId="59" fillId="0" borderId="17" xfId="40" applyNumberFormat="1" applyFont="1" applyBorder="1" applyAlignment="1" applyProtection="1">
      <alignment horizontal="center" vertical="center" wrapText="1"/>
      <protection hidden="1"/>
    </xf>
    <xf numFmtId="167" fontId="53" fillId="0" borderId="0" xfId="40" applyNumberFormat="1" applyFont="1"/>
    <xf numFmtId="168" fontId="48" fillId="0" borderId="16" xfId="40" applyNumberFormat="1" applyFont="1" applyBorder="1" applyAlignment="1" applyProtection="1">
      <alignment horizontal="center" vertical="center" wrapText="1"/>
      <protection hidden="1"/>
    </xf>
    <xf numFmtId="168" fontId="59" fillId="0" borderId="15" xfId="40" applyNumberFormat="1" applyFont="1" applyBorder="1" applyAlignment="1" applyProtection="1">
      <alignment horizontal="center" vertical="center" wrapText="1"/>
      <protection hidden="1"/>
    </xf>
    <xf numFmtId="168" fontId="49" fillId="0" borderId="10" xfId="40" applyNumberFormat="1" applyFont="1" applyBorder="1" applyAlignment="1" applyProtection="1">
      <alignment horizontal="center" vertical="center"/>
      <protection hidden="1"/>
    </xf>
    <xf numFmtId="168" fontId="49" fillId="0" borderId="10" xfId="40" applyNumberFormat="1" applyFont="1" applyBorder="1" applyAlignment="1">
      <alignment horizontal="center" vertical="center" wrapText="1"/>
    </xf>
    <xf numFmtId="168" fontId="49" fillId="0" borderId="10" xfId="40" applyNumberFormat="1" applyFont="1" applyBorder="1" applyAlignment="1" applyProtection="1">
      <alignment horizontal="center" vertical="center" wrapText="1"/>
      <protection hidden="1"/>
    </xf>
    <xf numFmtId="168" fontId="49" fillId="0" borderId="13" xfId="40" applyNumberFormat="1" applyFont="1" applyBorder="1" applyAlignment="1" applyProtection="1">
      <alignment horizontal="center" vertical="center"/>
      <protection hidden="1"/>
    </xf>
    <xf numFmtId="169" fontId="62" fillId="0" borderId="10" xfId="40" applyNumberFormat="1" applyFont="1" applyBorder="1" applyAlignment="1" applyProtection="1">
      <alignment horizontal="center" vertical="center" wrapText="1"/>
      <protection hidden="1"/>
    </xf>
    <xf numFmtId="169" fontId="62" fillId="0" borderId="10" xfId="40" applyNumberFormat="1" applyFont="1" applyBorder="1" applyAlignment="1">
      <alignment horizontal="center" vertical="center" wrapText="1"/>
    </xf>
    <xf numFmtId="168" fontId="49" fillId="0" borderId="13" xfId="40" applyNumberFormat="1" applyFont="1" applyBorder="1" applyAlignment="1">
      <alignment horizontal="center" vertical="center" wrapText="1"/>
    </xf>
    <xf numFmtId="168" fontId="26" fillId="0" borderId="13" xfId="40" applyNumberFormat="1" applyFont="1" applyBorder="1" applyAlignment="1" applyProtection="1">
      <alignment horizontal="center" vertical="center" wrapText="1"/>
      <protection hidden="1"/>
    </xf>
    <xf numFmtId="168" fontId="47" fillId="0" borderId="26" xfId="40" applyNumberFormat="1" applyFont="1" applyBorder="1" applyAlignment="1" applyProtection="1">
      <alignment horizontal="center" vertical="center" wrapText="1"/>
      <protection hidden="1"/>
    </xf>
    <xf numFmtId="168" fontId="47" fillId="0" borderId="22" xfId="40" applyNumberFormat="1" applyFont="1" applyBorder="1" applyAlignment="1" applyProtection="1">
      <alignment horizontal="center" vertical="center" wrapText="1"/>
      <protection hidden="1"/>
    </xf>
    <xf numFmtId="168" fontId="58" fillId="0" borderId="13" xfId="40" applyNumberFormat="1" applyFont="1" applyBorder="1" applyAlignment="1" applyProtection="1">
      <alignment horizontal="center" vertical="center" wrapText="1"/>
      <protection hidden="1"/>
    </xf>
    <xf numFmtId="169" fontId="62" fillId="0" borderId="11" xfId="40" applyNumberFormat="1" applyFont="1" applyBorder="1" applyAlignment="1">
      <alignment horizontal="center" vertical="center" wrapText="1"/>
    </xf>
    <xf numFmtId="169" fontId="54" fillId="0" borderId="25" xfId="40" applyNumberFormat="1" applyFont="1" applyBorder="1" applyAlignment="1">
      <alignment horizontal="center" vertical="center" wrapText="1"/>
    </xf>
    <xf numFmtId="169" fontId="54" fillId="0" borderId="16" xfId="40" applyNumberFormat="1" applyFont="1" applyBorder="1" applyAlignment="1">
      <alignment horizontal="center" vertical="center" wrapText="1"/>
    </xf>
    <xf numFmtId="168" fontId="55" fillId="0" borderId="16" xfId="40" applyNumberFormat="1" applyFont="1" applyBorder="1" applyAlignment="1">
      <alignment horizontal="center" vertical="center" wrapText="1"/>
    </xf>
    <xf numFmtId="168" fontId="55" fillId="0" borderId="26" xfId="40" applyNumberFormat="1" applyFont="1" applyBorder="1" applyAlignment="1">
      <alignment horizontal="center" vertical="center" wrapText="1"/>
    </xf>
    <xf numFmtId="169" fontId="63" fillId="0" borderId="30" xfId="40" applyNumberFormat="1" applyFont="1" applyBorder="1" applyAlignment="1">
      <alignment horizontal="center" vertical="center" wrapText="1"/>
    </xf>
    <xf numFmtId="169" fontId="54" fillId="0" borderId="17" xfId="40" applyNumberFormat="1" applyFont="1" applyBorder="1" applyAlignment="1">
      <alignment horizontal="center" vertical="center" wrapText="1"/>
    </xf>
    <xf numFmtId="168" fontId="55" fillId="0" borderId="17" xfId="40" applyNumberFormat="1" applyFont="1" applyBorder="1" applyAlignment="1">
      <alignment horizontal="center" vertical="center" wrapText="1"/>
    </xf>
    <xf numFmtId="168" fontId="55" fillId="0" borderId="18" xfId="40" applyNumberFormat="1" applyFont="1" applyBorder="1" applyAlignment="1">
      <alignment horizontal="center" vertical="center" wrapText="1"/>
    </xf>
    <xf numFmtId="169" fontId="54" fillId="0" borderId="30" xfId="40" applyNumberFormat="1" applyFont="1" applyBorder="1" applyAlignment="1">
      <alignment horizontal="center" vertical="center" wrapText="1"/>
    </xf>
    <xf numFmtId="168" fontId="54" fillId="0" borderId="36" xfId="40" applyNumberFormat="1" applyFont="1" applyBorder="1" applyAlignment="1">
      <alignment horizontal="center" vertical="center" wrapText="1"/>
    </xf>
    <xf numFmtId="168" fontId="54" fillId="0" borderId="15" xfId="40" applyNumberFormat="1" applyFont="1" applyBorder="1" applyAlignment="1" applyProtection="1">
      <alignment horizontal="center" vertical="center" wrapText="1"/>
      <protection hidden="1"/>
    </xf>
    <xf numFmtId="168" fontId="55" fillId="0" borderId="15" xfId="40" applyNumberFormat="1" applyFont="1" applyBorder="1" applyAlignment="1" applyProtection="1">
      <alignment horizontal="center" vertical="center" wrapText="1"/>
      <protection hidden="1"/>
    </xf>
    <xf numFmtId="168" fontId="55" fillId="0" borderId="22" xfId="40" applyNumberFormat="1" applyFont="1" applyBorder="1" applyAlignment="1">
      <alignment horizontal="center" vertical="center" wrapText="1"/>
    </xf>
    <xf numFmtId="169" fontId="61" fillId="0" borderId="11" xfId="40" applyNumberFormat="1" applyFont="1" applyBorder="1" applyAlignment="1">
      <alignment horizontal="center" vertical="center" wrapText="1"/>
    </xf>
    <xf numFmtId="169" fontId="61" fillId="0" borderId="10" xfId="40" applyNumberFormat="1" applyFont="1" applyBorder="1" applyAlignment="1">
      <alignment horizontal="center" vertical="center" wrapText="1"/>
    </xf>
    <xf numFmtId="168" fontId="54" fillId="0" borderId="30" xfId="40" applyNumberFormat="1" applyFont="1" applyBorder="1" applyAlignment="1">
      <alignment horizontal="center" vertical="center" wrapText="1"/>
    </xf>
    <xf numFmtId="168" fontId="55" fillId="0" borderId="15" xfId="40" applyNumberFormat="1" applyFont="1" applyBorder="1" applyAlignment="1">
      <alignment horizontal="center" vertical="center" wrapText="1"/>
    </xf>
    <xf numFmtId="168" fontId="49" fillId="0" borderId="11" xfId="40" applyNumberFormat="1" applyFont="1" applyBorder="1" applyAlignment="1" applyProtection="1">
      <alignment horizontal="center" vertical="center"/>
      <protection hidden="1"/>
    </xf>
    <xf numFmtId="169" fontId="54" fillId="0" borderId="15" xfId="40" applyNumberFormat="1" applyFont="1" applyBorder="1" applyAlignment="1">
      <alignment horizontal="center" vertical="center" wrapText="1"/>
    </xf>
    <xf numFmtId="168" fontId="54" fillId="0" borderId="16" xfId="40" applyNumberFormat="1" applyFont="1" applyBorder="1" applyAlignment="1" applyProtection="1">
      <alignment horizontal="center" vertical="center" wrapText="1"/>
      <protection hidden="1"/>
    </xf>
    <xf numFmtId="168" fontId="54" fillId="0" borderId="26" xfId="40" applyNumberFormat="1" applyFont="1" applyBorder="1" applyAlignment="1">
      <alignment horizontal="center" vertical="center" wrapText="1"/>
    </xf>
    <xf numFmtId="168" fontId="54" fillId="0" borderId="17" xfId="40" applyNumberFormat="1" applyFont="1" applyBorder="1" applyAlignment="1" applyProtection="1">
      <alignment horizontal="center" vertical="center" wrapText="1"/>
      <protection hidden="1"/>
    </xf>
    <xf numFmtId="168" fontId="55" fillId="0" borderId="17" xfId="40" applyNumberFormat="1" applyFont="1" applyBorder="1" applyAlignment="1" applyProtection="1">
      <alignment horizontal="center" vertical="center" wrapText="1"/>
      <protection hidden="1"/>
    </xf>
    <xf numFmtId="168" fontId="48" fillId="0" borderId="36" xfId="40" applyNumberFormat="1" applyFont="1" applyBorder="1" applyAlignment="1" applyProtection="1">
      <alignment horizontal="center" vertical="center" wrapText="1"/>
      <protection hidden="1"/>
    </xf>
    <xf numFmtId="168" fontId="48" fillId="0" borderId="30" xfId="40" applyNumberFormat="1" applyFont="1" applyBorder="1" applyAlignment="1" applyProtection="1">
      <alignment horizontal="center" vertical="center" wrapText="1"/>
      <protection hidden="1"/>
    </xf>
    <xf numFmtId="0" fontId="19" fillId="0" borderId="19" xfId="40" applyFont="1" applyBorder="1" applyAlignment="1">
      <alignment horizontal="center" vertical="center"/>
    </xf>
    <xf numFmtId="171" fontId="19" fillId="0" borderId="19" xfId="40" applyNumberFormat="1" applyFont="1" applyBorder="1" applyAlignment="1">
      <alignment horizontal="center" vertical="center"/>
    </xf>
    <xf numFmtId="168" fontId="19" fillId="0" borderId="0" xfId="40" applyNumberFormat="1" applyFont="1"/>
    <xf numFmtId="4" fontId="19" fillId="0" borderId="0" xfId="40" applyNumberFormat="1" applyFont="1"/>
    <xf numFmtId="171" fontId="19" fillId="0" borderId="0" xfId="40" applyNumberFormat="1" applyFont="1"/>
    <xf numFmtId="171" fontId="45" fillId="0" borderId="0" xfId="40" applyNumberFormat="1" applyFont="1"/>
    <xf numFmtId="168" fontId="47" fillId="0" borderId="43" xfId="40" applyNumberFormat="1" applyFont="1" applyBorder="1" applyAlignment="1">
      <alignment horizontal="center" vertical="center" wrapText="1"/>
    </xf>
    <xf numFmtId="168" fontId="47" fillId="0" borderId="19" xfId="40" applyNumberFormat="1" applyFont="1" applyBorder="1" applyAlignment="1">
      <alignment horizontal="center" vertical="center" wrapText="1"/>
    </xf>
    <xf numFmtId="168" fontId="26" fillId="0" borderId="23" xfId="40" applyNumberFormat="1" applyFont="1" applyBorder="1" applyAlignment="1" applyProtection="1">
      <alignment horizontal="center" vertical="center" wrapText="1"/>
      <protection hidden="1"/>
    </xf>
    <xf numFmtId="170" fontId="18" fillId="0" borderId="19" xfId="40" applyNumberFormat="1" applyFont="1" applyBorder="1" applyAlignment="1">
      <alignment horizontal="center" vertical="center"/>
    </xf>
    <xf numFmtId="0" fontId="19" fillId="0" borderId="23" xfId="40" applyFont="1" applyBorder="1" applyAlignment="1">
      <alignment horizontal="center" vertical="center"/>
    </xf>
    <xf numFmtId="4" fontId="45" fillId="0" borderId="0" xfId="40" applyNumberFormat="1" applyFont="1"/>
    <xf numFmtId="0" fontId="48" fillId="0" borderId="47" xfId="40" applyFont="1" applyBorder="1" applyAlignment="1" applyProtection="1">
      <alignment horizontal="center" vertical="center" wrapText="1"/>
      <protection hidden="1"/>
    </xf>
    <xf numFmtId="0" fontId="48" fillId="0" borderId="48" xfId="40" applyFont="1" applyBorder="1" applyAlignment="1" applyProtection="1">
      <alignment horizontal="center" vertical="center" wrapText="1"/>
      <protection hidden="1"/>
    </xf>
    <xf numFmtId="0" fontId="26" fillId="0" borderId="46" xfId="40" applyFont="1" applyBorder="1" applyAlignment="1" applyProtection="1">
      <alignment horizontal="left" vertical="center" wrapText="1"/>
      <protection hidden="1"/>
    </xf>
    <xf numFmtId="168" fontId="26" fillId="0" borderId="39" xfId="40" applyNumberFormat="1" applyFont="1" applyBorder="1" applyAlignment="1">
      <alignment horizontal="center" vertical="center" wrapText="1"/>
    </xf>
    <xf numFmtId="169" fontId="62" fillId="0" borderId="39" xfId="40" applyNumberFormat="1" applyFont="1" applyBorder="1" applyAlignment="1">
      <alignment horizontal="center" vertical="center" wrapText="1"/>
    </xf>
    <xf numFmtId="0" fontId="48" fillId="0" borderId="0" xfId="40" applyFont="1"/>
    <xf numFmtId="168" fontId="64" fillId="0" borderId="30" xfId="64" applyNumberFormat="1" applyFont="1" applyBorder="1" applyAlignment="1">
      <alignment horizontal="center" vertical="center"/>
    </xf>
    <xf numFmtId="0" fontId="49" fillId="0" borderId="46" xfId="40" applyFont="1" applyBorder="1" applyAlignment="1" applyProtection="1">
      <alignment horizontal="left" vertical="center" wrapText="1"/>
      <protection hidden="1"/>
    </xf>
    <xf numFmtId="0" fontId="46" fillId="0" borderId="33" xfId="0" applyFont="1" applyBorder="1" applyAlignment="1">
      <alignment vertical="center"/>
    </xf>
    <xf numFmtId="0" fontId="46" fillId="0" borderId="33" xfId="40" applyFont="1" applyBorder="1" applyAlignment="1">
      <alignment horizontal="left" vertical="center" wrapText="1"/>
    </xf>
    <xf numFmtId="0" fontId="46" fillId="0" borderId="34" xfId="40" applyFont="1" applyBorder="1" applyAlignment="1">
      <alignment horizontal="left" vertical="center" wrapText="1"/>
    </xf>
    <xf numFmtId="0" fontId="50" fillId="0" borderId="12" xfId="40" applyFont="1" applyBorder="1" applyAlignment="1">
      <alignment horizontal="left" vertical="center" wrapText="1"/>
    </xf>
    <xf numFmtId="0" fontId="46" fillId="0" borderId="34" xfId="0" applyFont="1" applyBorder="1" applyAlignment="1">
      <alignment vertical="center"/>
    </xf>
    <xf numFmtId="0" fontId="61" fillId="0" borderId="12" xfId="40" applyFont="1" applyBorder="1" applyAlignment="1">
      <alignment horizontal="left" vertical="center" wrapText="1"/>
    </xf>
    <xf numFmtId="0" fontId="48" fillId="0" borderId="44" xfId="40" applyFont="1" applyBorder="1" applyAlignment="1" applyProtection="1">
      <alignment vertical="center" wrapText="1"/>
      <protection hidden="1"/>
    </xf>
    <xf numFmtId="0" fontId="48" fillId="0" borderId="20" xfId="40" applyFont="1" applyBorder="1" applyAlignment="1" applyProtection="1">
      <alignment vertical="center" wrapText="1"/>
      <protection hidden="1"/>
    </xf>
    <xf numFmtId="0" fontId="48" fillId="0" borderId="29" xfId="40" applyFont="1" applyBorder="1" applyAlignment="1" applyProtection="1">
      <alignment horizontal="center" vertical="center" wrapText="1"/>
      <protection hidden="1"/>
    </xf>
    <xf numFmtId="168" fontId="47" fillId="0" borderId="28" xfId="40" applyNumberFormat="1" applyFont="1" applyBorder="1" applyAlignment="1">
      <alignment horizontal="center" vertical="center" wrapText="1"/>
    </xf>
    <xf numFmtId="168" fontId="47" fillId="0" borderId="20" xfId="40" applyNumberFormat="1" applyFont="1" applyBorder="1" applyAlignment="1">
      <alignment horizontal="center" vertical="center" wrapText="1"/>
    </xf>
    <xf numFmtId="168" fontId="47" fillId="0" borderId="29" xfId="40" applyNumberFormat="1" applyFont="1" applyBorder="1" applyAlignment="1">
      <alignment horizontal="center" vertical="center" wrapText="1"/>
    </xf>
    <xf numFmtId="168" fontId="48" fillId="0" borderId="28" xfId="40" applyNumberFormat="1" applyFont="1" applyBorder="1" applyAlignment="1" applyProtection="1">
      <alignment horizontal="center" vertical="center" wrapText="1"/>
      <protection hidden="1"/>
    </xf>
    <xf numFmtId="168" fontId="26" fillId="0" borderId="20" xfId="40" applyNumberFormat="1" applyFont="1" applyBorder="1" applyAlignment="1" applyProtection="1">
      <alignment horizontal="center" vertical="center" wrapText="1"/>
      <protection hidden="1"/>
    </xf>
    <xf numFmtId="168" fontId="47" fillId="0" borderId="28" xfId="40" applyNumberFormat="1" applyFont="1" applyBorder="1" applyAlignment="1" applyProtection="1">
      <alignment horizontal="center" vertical="center" wrapText="1"/>
      <protection hidden="1"/>
    </xf>
    <xf numFmtId="168" fontId="49" fillId="0" borderId="39" xfId="40" applyNumberFormat="1" applyFont="1" applyBorder="1" applyAlignment="1">
      <alignment horizontal="center" vertical="center" wrapText="1"/>
    </xf>
    <xf numFmtId="168" fontId="49" fillId="0" borderId="39" xfId="40" applyNumberFormat="1" applyFont="1" applyBorder="1" applyAlignment="1" applyProtection="1">
      <alignment horizontal="center" vertical="center" wrapText="1"/>
      <protection hidden="1"/>
    </xf>
    <xf numFmtId="168" fontId="47" fillId="0" borderId="13" xfId="40" applyNumberFormat="1" applyFont="1" applyBorder="1" applyAlignment="1">
      <alignment horizontal="center" vertical="center" wrapText="1"/>
    </xf>
    <xf numFmtId="169" fontId="48" fillId="0" borderId="36" xfId="40" applyNumberFormat="1" applyFont="1" applyBorder="1" applyAlignment="1" applyProtection="1">
      <alignment horizontal="center" vertical="center" wrapText="1"/>
      <protection hidden="1"/>
    </xf>
    <xf numFmtId="169" fontId="51" fillId="0" borderId="11" xfId="40" applyNumberFormat="1" applyFont="1" applyBorder="1" applyAlignment="1" applyProtection="1">
      <alignment horizontal="center" vertical="center" wrapText="1"/>
      <protection hidden="1"/>
    </xf>
    <xf numFmtId="168" fontId="48" fillId="0" borderId="26" xfId="40" applyNumberFormat="1" applyFont="1" applyBorder="1" applyAlignment="1">
      <alignment horizontal="center" vertical="center" wrapText="1"/>
    </xf>
    <xf numFmtId="169" fontId="62" fillId="0" borderId="11" xfId="40" applyNumberFormat="1" applyFont="1" applyBorder="1" applyAlignment="1" applyProtection="1">
      <alignment horizontal="center" vertical="center" wrapText="1"/>
      <protection hidden="1"/>
    </xf>
    <xf numFmtId="168" fontId="48" fillId="0" borderId="31" xfId="40" applyNumberFormat="1" applyFont="1" applyBorder="1" applyAlignment="1" applyProtection="1">
      <alignment horizontal="center" vertical="center" wrapText="1"/>
      <protection hidden="1"/>
    </xf>
    <xf numFmtId="168" fontId="59" fillId="0" borderId="31" xfId="40" applyNumberFormat="1" applyFont="1" applyBorder="1" applyAlignment="1" applyProtection="1">
      <alignment horizontal="center" vertical="center" wrapText="1"/>
      <protection hidden="1"/>
    </xf>
    <xf numFmtId="168" fontId="59" fillId="0" borderId="33" xfId="40" applyNumberFormat="1" applyFont="1" applyBorder="1" applyAlignment="1" applyProtection="1">
      <alignment horizontal="center" vertical="center" wrapText="1"/>
      <protection hidden="1"/>
    </xf>
    <xf numFmtId="168" fontId="59" fillId="0" borderId="34" xfId="40" applyNumberFormat="1" applyFont="1" applyBorder="1" applyAlignment="1" applyProtection="1">
      <alignment horizontal="center" vertical="center" wrapText="1"/>
      <protection hidden="1"/>
    </xf>
    <xf numFmtId="168" fontId="49" fillId="0" borderId="14" xfId="40" applyNumberFormat="1" applyFont="1" applyBorder="1" applyAlignment="1" applyProtection="1">
      <alignment horizontal="center" vertical="center" wrapText="1"/>
      <protection hidden="1"/>
    </xf>
    <xf numFmtId="169" fontId="63" fillId="0" borderId="36" xfId="40" applyNumberFormat="1" applyFont="1" applyBorder="1" applyAlignment="1">
      <alignment horizontal="center" vertical="center" wrapText="1"/>
    </xf>
    <xf numFmtId="169" fontId="52" fillId="0" borderId="11" xfId="40" applyNumberFormat="1" applyFont="1" applyBorder="1" applyAlignment="1">
      <alignment horizontal="center" vertical="center" wrapText="1"/>
    </xf>
    <xf numFmtId="168" fontId="54" fillId="0" borderId="25" xfId="40" applyNumberFormat="1" applyFont="1" applyBorder="1" applyAlignment="1">
      <alignment horizontal="center" vertical="center" wrapText="1"/>
    </xf>
    <xf numFmtId="168" fontId="49" fillId="0" borderId="11" xfId="40" applyNumberFormat="1" applyFont="1" applyBorder="1" applyAlignment="1">
      <alignment horizontal="center" vertical="center" wrapText="1"/>
    </xf>
    <xf numFmtId="168" fontId="54" fillId="0" borderId="30" xfId="40" applyNumberFormat="1" applyFont="1" applyBorder="1" applyAlignment="1" applyProtection="1">
      <alignment horizontal="center" vertical="center" wrapText="1"/>
      <protection hidden="1"/>
    </xf>
    <xf numFmtId="169" fontId="54" fillId="0" borderId="36" xfId="40" applyNumberFormat="1" applyFont="1" applyBorder="1" applyAlignment="1">
      <alignment horizontal="center" vertical="center" wrapText="1"/>
    </xf>
    <xf numFmtId="168" fontId="18" fillId="0" borderId="0" xfId="40" applyNumberFormat="1" applyFont="1" applyAlignment="1">
      <alignment horizontal="center" vertical="center" wrapText="1"/>
    </xf>
    <xf numFmtId="168" fontId="19" fillId="0" borderId="0" xfId="40" applyNumberFormat="1" applyFont="1" applyAlignment="1">
      <alignment horizontal="center"/>
    </xf>
    <xf numFmtId="168" fontId="64" fillId="0" borderId="44" xfId="64" applyNumberFormat="1" applyFont="1" applyBorder="1" applyAlignment="1">
      <alignment horizontal="center" vertical="center"/>
    </xf>
    <xf numFmtId="168" fontId="64" fillId="0" borderId="20" xfId="64" applyNumberFormat="1" applyFont="1" applyBorder="1" applyAlignment="1">
      <alignment horizontal="center" vertical="center"/>
    </xf>
    <xf numFmtId="168" fontId="49" fillId="0" borderId="39" xfId="40" applyNumberFormat="1" applyFont="1" applyBorder="1" applyAlignment="1" applyProtection="1">
      <alignment horizontal="center" vertical="center"/>
      <protection hidden="1"/>
    </xf>
    <xf numFmtId="168" fontId="58" fillId="0" borderId="11" xfId="40" applyNumberFormat="1" applyFont="1" applyBorder="1" applyAlignment="1" applyProtection="1">
      <alignment horizontal="center" vertical="center" wrapText="1"/>
      <protection hidden="1"/>
    </xf>
    <xf numFmtId="168" fontId="58" fillId="0" borderId="11" xfId="40" applyNumberFormat="1" applyFont="1" applyBorder="1" applyAlignment="1">
      <alignment horizontal="center" vertical="center" wrapText="1"/>
    </xf>
    <xf numFmtId="168" fontId="59" fillId="0" borderId="25" xfId="40" applyNumberFormat="1" applyFont="1" applyBorder="1" applyAlignment="1">
      <alignment horizontal="center" vertical="center" wrapText="1"/>
    </xf>
    <xf numFmtId="168" fontId="59" fillId="0" borderId="30" xfId="40" applyNumberFormat="1" applyFont="1" applyBorder="1" applyAlignment="1">
      <alignment horizontal="center" vertical="center" wrapText="1"/>
    </xf>
    <xf numFmtId="168" fontId="59" fillId="0" borderId="36" xfId="40" applyNumberFormat="1" applyFont="1" applyBorder="1" applyAlignment="1">
      <alignment horizontal="center" vertical="center" wrapText="1"/>
    </xf>
    <xf numFmtId="168" fontId="59" fillId="0" borderId="30" xfId="0" applyNumberFormat="1" applyFont="1" applyBorder="1" applyAlignment="1">
      <alignment horizontal="center" vertical="center"/>
    </xf>
    <xf numFmtId="168" fontId="59" fillId="0" borderId="36" xfId="0" applyNumberFormat="1" applyFont="1" applyBorder="1" applyAlignment="1">
      <alignment horizontal="center" vertical="center"/>
    </xf>
    <xf numFmtId="0" fontId="46" fillId="0" borderId="30" xfId="40" applyFont="1" applyBorder="1" applyAlignment="1">
      <alignment horizontal="left" vertical="center" wrapText="1"/>
    </xf>
    <xf numFmtId="0" fontId="46" fillId="0" borderId="30" xfId="0" applyFont="1" applyBorder="1" applyAlignment="1">
      <alignment vertical="center"/>
    </xf>
    <xf numFmtId="168" fontId="54" fillId="0" borderId="49" xfId="40" applyNumberFormat="1" applyFont="1" applyBorder="1" applyAlignment="1" applyProtection="1">
      <alignment horizontal="center" vertical="center" wrapText="1"/>
      <protection hidden="1"/>
    </xf>
    <xf numFmtId="0" fontId="54" fillId="0" borderId="47" xfId="40" applyFont="1" applyBorder="1" applyAlignment="1">
      <alignment horizontal="center" vertical="center" wrapText="1"/>
    </xf>
    <xf numFmtId="0" fontId="46" fillId="0" borderId="30" xfId="0" applyFont="1" applyBorder="1" applyAlignment="1">
      <alignment vertical="center" wrapText="1"/>
    </xf>
    <xf numFmtId="168" fontId="46" fillId="0" borderId="0" xfId="40" applyNumberFormat="1" applyFont="1"/>
    <xf numFmtId="0" fontId="26" fillId="0" borderId="11" xfId="40" applyFont="1" applyBorder="1" applyAlignment="1">
      <alignment horizontal="left" vertical="center" wrapText="1"/>
    </xf>
    <xf numFmtId="0" fontId="46" fillId="0" borderId="25" xfId="40" applyFont="1" applyBorder="1" applyAlignment="1">
      <alignment horizontal="left" vertical="center" wrapText="1"/>
    </xf>
    <xf numFmtId="0" fontId="46" fillId="0" borderId="30" xfId="40" applyFont="1" applyBorder="1" applyAlignment="1">
      <alignment vertical="center" wrapText="1"/>
    </xf>
    <xf numFmtId="0" fontId="46" fillId="0" borderId="36" xfId="40" applyFont="1" applyBorder="1" applyAlignment="1">
      <alignment vertical="center" wrapText="1"/>
    </xf>
    <xf numFmtId="0" fontId="58" fillId="0" borderId="11" xfId="40" applyFont="1" applyBorder="1" applyAlignment="1">
      <alignment horizontal="left" vertical="center" wrapText="1"/>
    </xf>
    <xf numFmtId="0" fontId="46" fillId="0" borderId="36" xfId="0" applyFont="1" applyBorder="1" applyAlignment="1">
      <alignment vertical="center"/>
    </xf>
    <xf numFmtId="0" fontId="49" fillId="0" borderId="11" xfId="40" applyFont="1" applyBorder="1" applyAlignment="1" applyProtection="1">
      <alignment horizontal="left" vertical="center" wrapText="1"/>
      <protection hidden="1"/>
    </xf>
    <xf numFmtId="0" fontId="26" fillId="0" borderId="11" xfId="40" applyFont="1" applyBorder="1" applyAlignment="1" applyProtection="1">
      <alignment horizontal="left" vertical="center" wrapText="1"/>
      <protection hidden="1"/>
    </xf>
    <xf numFmtId="169" fontId="65" fillId="0" borderId="10" xfId="40" applyNumberFormat="1" applyFont="1" applyBorder="1" applyAlignment="1" applyProtection="1">
      <alignment horizontal="center" vertical="center" wrapText="1"/>
      <protection hidden="1"/>
    </xf>
    <xf numFmtId="169" fontId="64" fillId="0" borderId="16" xfId="40" applyNumberFormat="1" applyFont="1" applyBorder="1" applyAlignment="1" applyProtection="1">
      <alignment horizontal="center" vertical="center" wrapText="1"/>
      <protection hidden="1"/>
    </xf>
    <xf numFmtId="169" fontId="64" fillId="0" borderId="17" xfId="40" applyNumberFormat="1" applyFont="1" applyBorder="1" applyAlignment="1" applyProtection="1">
      <alignment horizontal="center" vertical="center" wrapText="1"/>
      <protection hidden="1"/>
    </xf>
    <xf numFmtId="168" fontId="65" fillId="0" borderId="10" xfId="40" applyNumberFormat="1" applyFont="1" applyBorder="1" applyAlignment="1" applyProtection="1">
      <alignment horizontal="center" vertical="center" wrapText="1"/>
      <protection hidden="1"/>
    </xf>
    <xf numFmtId="168" fontId="59" fillId="0" borderId="26" xfId="40" applyNumberFormat="1" applyFont="1" applyBorder="1" applyAlignment="1" applyProtection="1">
      <alignment horizontal="center" vertical="center" wrapText="1"/>
      <protection hidden="1"/>
    </xf>
    <xf numFmtId="168" fontId="59" fillId="0" borderId="18" xfId="40" applyNumberFormat="1" applyFont="1" applyBorder="1" applyAlignment="1" applyProtection="1">
      <alignment horizontal="center" vertical="center" wrapText="1"/>
      <protection hidden="1"/>
    </xf>
    <xf numFmtId="168" fontId="59" fillId="0" borderId="22" xfId="40" applyNumberFormat="1" applyFont="1" applyBorder="1" applyAlignment="1" applyProtection="1">
      <alignment horizontal="center" vertical="center" wrapText="1"/>
      <protection hidden="1"/>
    </xf>
    <xf numFmtId="168" fontId="64" fillId="0" borderId="25" xfId="40" applyNumberFormat="1" applyFont="1" applyBorder="1" applyAlignment="1">
      <alignment horizontal="center" vertical="center" wrapText="1"/>
    </xf>
    <xf numFmtId="169" fontId="65" fillId="0" borderId="11" xfId="40" applyNumberFormat="1" applyFont="1" applyBorder="1" applyAlignment="1">
      <alignment horizontal="center" vertical="center" wrapText="1"/>
    </xf>
    <xf numFmtId="169" fontId="65" fillId="0" borderId="10" xfId="40" applyNumberFormat="1" applyFont="1" applyBorder="1" applyAlignment="1">
      <alignment horizontal="center" vertical="center" wrapText="1"/>
    </xf>
    <xf numFmtId="168" fontId="64" fillId="0" borderId="16" xfId="40" applyNumberFormat="1" applyFont="1" applyBorder="1" applyAlignment="1">
      <alignment horizontal="center" vertical="center" wrapText="1"/>
    </xf>
    <xf numFmtId="169" fontId="66" fillId="0" borderId="28" xfId="40" applyNumberFormat="1" applyFont="1" applyBorder="1" applyAlignment="1">
      <alignment horizontal="center" vertical="center" wrapText="1"/>
    </xf>
    <xf numFmtId="169" fontId="66" fillId="0" borderId="16" xfId="40" applyNumberFormat="1" applyFont="1" applyBorder="1" applyAlignment="1">
      <alignment horizontal="center" vertical="center" wrapText="1"/>
    </xf>
    <xf numFmtId="169" fontId="66" fillId="0" borderId="20" xfId="40" applyNumberFormat="1" applyFont="1" applyBorder="1" applyAlignment="1">
      <alignment horizontal="center" vertical="center" wrapText="1"/>
    </xf>
    <xf numFmtId="169" fontId="66" fillId="0" borderId="17" xfId="40" applyNumberFormat="1" applyFont="1" applyBorder="1" applyAlignment="1">
      <alignment horizontal="center" vertical="center" wrapText="1"/>
    </xf>
    <xf numFmtId="169" fontId="67" fillId="0" borderId="39" xfId="40" applyNumberFormat="1" applyFont="1" applyBorder="1" applyAlignment="1">
      <alignment horizontal="center" vertical="center" wrapText="1"/>
    </xf>
    <xf numFmtId="169" fontId="67" fillId="0" borderId="10" xfId="40" applyNumberFormat="1" applyFont="1" applyBorder="1" applyAlignment="1">
      <alignment horizontal="center" vertical="center" wrapText="1"/>
    </xf>
    <xf numFmtId="172" fontId="48" fillId="0" borderId="0" xfId="40" applyNumberFormat="1" applyFont="1"/>
    <xf numFmtId="168" fontId="58" fillId="0" borderId="39" xfId="40" applyNumberFormat="1" applyFont="1" applyBorder="1" applyAlignment="1" applyProtection="1">
      <alignment horizontal="center" vertical="center" wrapText="1"/>
      <protection hidden="1"/>
    </xf>
    <xf numFmtId="168" fontId="58" fillId="0" borderId="32" xfId="40" applyNumberFormat="1" applyFont="1" applyBorder="1" applyAlignment="1" applyProtection="1">
      <alignment horizontal="center" vertical="center" wrapText="1"/>
      <protection hidden="1"/>
    </xf>
    <xf numFmtId="168" fontId="58" fillId="0" borderId="17" xfId="40" applyNumberFormat="1" applyFont="1" applyBorder="1" applyAlignment="1" applyProtection="1">
      <alignment horizontal="center" vertical="center" wrapText="1"/>
      <protection hidden="1"/>
    </xf>
    <xf numFmtId="168" fontId="58" fillId="0" borderId="47" xfId="40" applyNumberFormat="1" applyFont="1" applyBorder="1" applyAlignment="1" applyProtection="1">
      <alignment horizontal="center" vertical="center" wrapText="1"/>
      <protection hidden="1"/>
    </xf>
    <xf numFmtId="168" fontId="58" fillId="0" borderId="28" xfId="40" applyNumberFormat="1" applyFont="1" applyBorder="1" applyAlignment="1" applyProtection="1">
      <alignment horizontal="center" vertical="center" wrapText="1"/>
      <protection hidden="1"/>
    </xf>
    <xf numFmtId="169" fontId="54" fillId="0" borderId="11" xfId="40" applyNumberFormat="1" applyFont="1" applyBorder="1" applyAlignment="1">
      <alignment horizontal="center" vertical="center" wrapText="1"/>
    </xf>
    <xf numFmtId="0" fontId="54" fillId="0" borderId="47" xfId="40" applyFont="1" applyBorder="1" applyAlignment="1" applyProtection="1">
      <alignment horizontal="center" vertical="center" wrapText="1"/>
      <protection hidden="1"/>
    </xf>
    <xf numFmtId="0" fontId="54" fillId="0" borderId="48" xfId="40" applyFont="1" applyBorder="1" applyAlignment="1" applyProtection="1">
      <alignment horizontal="center" vertical="center" wrapText="1"/>
      <protection hidden="1"/>
    </xf>
    <xf numFmtId="0" fontId="48" fillId="0" borderId="52" xfId="40" applyFont="1" applyBorder="1" applyAlignment="1" applyProtection="1">
      <alignment horizontal="center" vertical="center" wrapText="1"/>
      <protection hidden="1"/>
    </xf>
    <xf numFmtId="174" fontId="19" fillId="0" borderId="0" xfId="40" applyNumberFormat="1" applyFont="1"/>
    <xf numFmtId="0" fontId="26" fillId="0" borderId="38" xfId="40" applyFont="1" applyBorder="1" applyAlignment="1">
      <alignment horizontal="left" vertical="center" wrapText="1"/>
    </xf>
    <xf numFmtId="168" fontId="26" fillId="0" borderId="51" xfId="40" applyNumberFormat="1" applyFont="1" applyBorder="1" applyAlignment="1">
      <alignment horizontal="center" vertical="center" wrapText="1"/>
    </xf>
    <xf numFmtId="168" fontId="26" fillId="0" borderId="53" xfId="40" applyNumberFormat="1" applyFont="1" applyBorder="1" applyAlignment="1">
      <alignment horizontal="center" vertical="center" wrapText="1"/>
    </xf>
    <xf numFmtId="168" fontId="26" fillId="0" borderId="37" xfId="40" applyNumberFormat="1" applyFont="1" applyBorder="1" applyAlignment="1" applyProtection="1">
      <alignment horizontal="center" vertical="center" wrapText="1"/>
      <protection hidden="1"/>
    </xf>
    <xf numFmtId="168" fontId="26" fillId="0" borderId="51" xfId="40" applyNumberFormat="1" applyFont="1" applyBorder="1" applyAlignment="1" applyProtection="1">
      <alignment horizontal="center" vertical="center" wrapText="1"/>
      <protection hidden="1"/>
    </xf>
    <xf numFmtId="168" fontId="49" fillId="0" borderId="37" xfId="40" applyNumberFormat="1" applyFont="1" applyBorder="1" applyAlignment="1">
      <alignment horizontal="center" vertical="center" wrapText="1"/>
    </xf>
    <xf numFmtId="168" fontId="49" fillId="0" borderId="51" xfId="40" applyNumberFormat="1" applyFont="1" applyBorder="1" applyAlignment="1">
      <alignment horizontal="center" vertical="center" wrapText="1"/>
    </xf>
    <xf numFmtId="167" fontId="48" fillId="0" borderId="0" xfId="40" applyNumberFormat="1" applyFont="1" applyAlignment="1" applyProtection="1">
      <alignment horizontal="center" vertical="center" wrapText="1"/>
      <protection hidden="1"/>
    </xf>
    <xf numFmtId="168" fontId="48" fillId="25" borderId="0" xfId="40" applyNumberFormat="1" applyFont="1" applyFill="1" applyAlignment="1">
      <alignment horizontal="center"/>
    </xf>
    <xf numFmtId="168" fontId="46" fillId="24" borderId="0" xfId="40" applyNumberFormat="1" applyFont="1" applyFill="1" applyAlignment="1">
      <alignment horizontal="center"/>
    </xf>
    <xf numFmtId="168" fontId="46" fillId="25" borderId="0" xfId="40" applyNumberFormat="1" applyFont="1" applyFill="1" applyAlignment="1">
      <alignment horizontal="center"/>
    </xf>
    <xf numFmtId="175" fontId="48" fillId="0" borderId="0" xfId="40" applyNumberFormat="1" applyFont="1"/>
    <xf numFmtId="168" fontId="70" fillId="24" borderId="0" xfId="40" applyNumberFormat="1" applyFont="1" applyFill="1" applyAlignment="1">
      <alignment horizontal="center"/>
    </xf>
    <xf numFmtId="168" fontId="54" fillId="0" borderId="16" xfId="40" applyNumberFormat="1" applyFont="1" applyBorder="1" applyAlignment="1">
      <alignment horizontal="center" vertical="center" wrapText="1"/>
    </xf>
    <xf numFmtId="172" fontId="48" fillId="0" borderId="17" xfId="40" applyNumberFormat="1" applyFont="1" applyBorder="1" applyAlignment="1">
      <alignment horizontal="center" vertical="center" wrapText="1"/>
    </xf>
    <xf numFmtId="168" fontId="18" fillId="0" borderId="0" xfId="40" applyNumberFormat="1" applyFont="1"/>
    <xf numFmtId="4" fontId="18" fillId="0" borderId="0" xfId="40" applyNumberFormat="1" applyFont="1"/>
    <xf numFmtId="168" fontId="58" fillId="0" borderId="10" xfId="40" applyNumberFormat="1" applyFont="1" applyBorder="1" applyAlignment="1">
      <alignment horizontal="center" vertical="center" wrapText="1"/>
    </xf>
    <xf numFmtId="168" fontId="54" fillId="0" borderId="28" xfId="40" applyNumberFormat="1" applyFont="1" applyBorder="1" applyAlignment="1">
      <alignment horizontal="center" vertical="center" wrapText="1"/>
    </xf>
    <xf numFmtId="168" fontId="63" fillId="0" borderId="20" xfId="40" applyNumberFormat="1" applyFont="1" applyBorder="1" applyAlignment="1">
      <alignment horizontal="center" vertical="center" wrapText="1"/>
    </xf>
    <xf numFmtId="168" fontId="54" fillId="0" borderId="17" xfId="40" applyNumberFormat="1" applyFont="1" applyBorder="1" applyAlignment="1">
      <alignment horizontal="center" vertical="center" wrapText="1"/>
    </xf>
    <xf numFmtId="168" fontId="54" fillId="0" borderId="20" xfId="40" applyNumberFormat="1" applyFont="1" applyBorder="1" applyAlignment="1">
      <alignment horizontal="center" vertical="center" wrapText="1"/>
    </xf>
    <xf numFmtId="168" fontId="61" fillId="0" borderId="39" xfId="40" applyNumberFormat="1" applyFont="1" applyBorder="1" applyAlignment="1">
      <alignment horizontal="center" vertical="center" wrapText="1"/>
    </xf>
    <xf numFmtId="168" fontId="61" fillId="0" borderId="10" xfId="40" applyNumberFormat="1" applyFont="1" applyBorder="1" applyAlignment="1">
      <alignment horizontal="center" vertical="center" wrapText="1"/>
    </xf>
    <xf numFmtId="4" fontId="46" fillId="0" borderId="0" xfId="40" applyNumberFormat="1" applyFont="1"/>
    <xf numFmtId="168" fontId="47" fillId="0" borderId="0" xfId="40" applyNumberFormat="1" applyFont="1"/>
    <xf numFmtId="171" fontId="18" fillId="0" borderId="0" xfId="40" applyNumberFormat="1" applyFont="1"/>
    <xf numFmtId="171" fontId="25" fillId="0" borderId="0" xfId="40" applyNumberFormat="1" applyFont="1"/>
    <xf numFmtId="173" fontId="18" fillId="0" borderId="0" xfId="40" applyNumberFormat="1" applyFont="1"/>
    <xf numFmtId="176" fontId="71" fillId="0" borderId="0" xfId="120" applyNumberFormat="1" applyFont="1" applyAlignment="1">
      <alignment vertical="center"/>
    </xf>
    <xf numFmtId="168" fontId="64" fillId="0" borderId="10" xfId="80" applyNumberFormat="1" applyFont="1" applyBorder="1" applyAlignment="1">
      <alignment horizontal="center" vertical="center"/>
    </xf>
    <xf numFmtId="169" fontId="48" fillId="0" borderId="37" xfId="40" applyNumberFormat="1" applyFont="1" applyBorder="1" applyAlignment="1" applyProtection="1">
      <alignment horizontal="center" vertical="center" wrapText="1"/>
      <protection hidden="1"/>
    </xf>
    <xf numFmtId="168" fontId="64" fillId="0" borderId="11" xfId="80" applyNumberFormat="1" applyFont="1" applyBorder="1" applyAlignment="1">
      <alignment horizontal="center" vertical="center"/>
    </xf>
    <xf numFmtId="168" fontId="64" fillId="0" borderId="10" xfId="120" applyNumberFormat="1" applyFont="1" applyBorder="1" applyAlignment="1">
      <alignment horizontal="center" vertical="center"/>
    </xf>
    <xf numFmtId="168" fontId="64" fillId="0" borderId="11" xfId="120" applyNumberFormat="1" applyFont="1" applyBorder="1" applyAlignment="1">
      <alignment horizontal="center" vertical="center"/>
    </xf>
    <xf numFmtId="168" fontId="64" fillId="0" borderId="16" xfId="80" applyNumberFormat="1" applyFont="1" applyBorder="1" applyAlignment="1">
      <alignment horizontal="center" vertical="center"/>
    </xf>
    <xf numFmtId="168" fontId="64" fillId="0" borderId="16" xfId="120" applyNumberFormat="1" applyFont="1" applyBorder="1" applyAlignment="1">
      <alignment horizontal="center" vertical="center"/>
    </xf>
    <xf numFmtId="168" fontId="64" fillId="0" borderId="17" xfId="120" applyNumberFormat="1" applyFont="1" applyBorder="1" applyAlignment="1">
      <alignment horizontal="center" vertical="center"/>
    </xf>
    <xf numFmtId="168" fontId="64" fillId="0" borderId="17" xfId="80" applyNumberFormat="1" applyFont="1" applyBorder="1" applyAlignment="1">
      <alignment horizontal="center" vertical="center"/>
    </xf>
    <xf numFmtId="0" fontId="54" fillId="0" borderId="40" xfId="40" applyFont="1" applyBorder="1" applyAlignment="1" applyProtection="1">
      <alignment horizontal="center" vertical="center" wrapText="1"/>
      <protection hidden="1"/>
    </xf>
    <xf numFmtId="0" fontId="54" fillId="0" borderId="41" xfId="40" applyFont="1" applyBorder="1" applyAlignment="1" applyProtection="1">
      <alignment horizontal="center" vertical="center" wrapText="1"/>
      <protection hidden="1"/>
    </xf>
    <xf numFmtId="0" fontId="54" fillId="0" borderId="42" xfId="40" applyFont="1" applyBorder="1" applyAlignment="1" applyProtection="1">
      <alignment horizontal="center" vertical="center" wrapText="1"/>
      <protection hidden="1"/>
    </xf>
    <xf numFmtId="0" fontId="48" fillId="0" borderId="30" xfId="40" applyFont="1" applyBorder="1" applyAlignment="1">
      <alignment horizontal="center" vertical="center" wrapText="1"/>
    </xf>
    <xf numFmtId="0" fontId="48" fillId="0" borderId="49" xfId="40" applyFont="1" applyBorder="1" applyAlignment="1">
      <alignment horizontal="center" vertical="center" wrapText="1"/>
    </xf>
    <xf numFmtId="0" fontId="48" fillId="0" borderId="41" xfId="40" applyFont="1" applyBorder="1" applyAlignment="1" applyProtection="1">
      <alignment horizontal="center" vertical="center" wrapText="1"/>
      <protection hidden="1"/>
    </xf>
    <xf numFmtId="0" fontId="48" fillId="0" borderId="42" xfId="40" applyFont="1" applyBorder="1" applyAlignment="1" applyProtection="1">
      <alignment horizontal="center" vertical="center" wrapText="1"/>
      <protection hidden="1"/>
    </xf>
    <xf numFmtId="0" fontId="48" fillId="0" borderId="29" xfId="40" applyFont="1" applyBorder="1" applyAlignment="1">
      <alignment horizontal="center" vertical="center" wrapText="1"/>
    </xf>
    <xf numFmtId="0" fontId="48" fillId="0" borderId="50" xfId="40" applyFont="1" applyBorder="1" applyAlignment="1">
      <alignment horizontal="center" vertical="center" wrapText="1"/>
    </xf>
    <xf numFmtId="0" fontId="60" fillId="0" borderId="0" xfId="40" applyFont="1" applyAlignment="1">
      <alignment horizontal="center" vertical="center" wrapText="1"/>
    </xf>
    <xf numFmtId="0" fontId="18" fillId="0" borderId="35" xfId="40" applyFont="1" applyBorder="1" applyAlignment="1" applyProtection="1">
      <alignment horizontal="center" vertical="center" wrapText="1"/>
      <protection hidden="1"/>
    </xf>
    <xf numFmtId="0" fontId="18" fillId="0" borderId="30" xfId="40" applyFont="1" applyBorder="1" applyAlignment="1" applyProtection="1">
      <alignment horizontal="center" vertical="center" wrapText="1"/>
      <protection hidden="1"/>
    </xf>
    <xf numFmtId="0" fontId="18" fillId="0" borderId="49" xfId="40" applyFont="1" applyBorder="1" applyAlignment="1" applyProtection="1">
      <alignment horizontal="center" vertical="center" wrapText="1"/>
      <protection hidden="1"/>
    </xf>
    <xf numFmtId="0" fontId="48" fillId="0" borderId="35" xfId="40" applyFont="1" applyBorder="1" applyAlignment="1">
      <alignment horizontal="center" vertical="center" wrapText="1"/>
    </xf>
    <xf numFmtId="0" fontId="48" fillId="0" borderId="32" xfId="40" applyFont="1" applyBorder="1" applyAlignment="1">
      <alignment horizontal="center" vertical="center" wrapText="1"/>
    </xf>
    <xf numFmtId="0" fontId="48" fillId="0" borderId="27" xfId="40" applyFont="1" applyBorder="1" applyAlignment="1">
      <alignment horizontal="center" vertical="center" wrapText="1"/>
    </xf>
    <xf numFmtId="0" fontId="54" fillId="0" borderId="17" xfId="40" applyFont="1" applyBorder="1" applyAlignment="1" applyProtection="1">
      <alignment horizontal="center" vertical="center" wrapText="1"/>
      <protection hidden="1"/>
    </xf>
    <xf numFmtId="0" fontId="54" fillId="0" borderId="47" xfId="40" applyFont="1" applyBorder="1" applyAlignment="1" applyProtection="1">
      <alignment horizontal="center" vertical="center" wrapText="1"/>
      <protection hidden="1"/>
    </xf>
    <xf numFmtId="0" fontId="54" fillId="0" borderId="18" xfId="40" applyFont="1" applyBorder="1" applyAlignment="1" applyProtection="1">
      <alignment horizontal="center" vertical="center" wrapText="1"/>
      <protection hidden="1"/>
    </xf>
    <xf numFmtId="0" fontId="48" fillId="0" borderId="17" xfId="40" applyFont="1" applyBorder="1" applyAlignment="1" applyProtection="1">
      <alignment horizontal="center" vertical="center" wrapText="1"/>
      <protection hidden="1"/>
    </xf>
    <xf numFmtId="0" fontId="48" fillId="0" borderId="47" xfId="40" applyFont="1" applyBorder="1" applyAlignment="1" applyProtection="1">
      <alignment horizontal="center" vertical="center" wrapText="1"/>
      <protection hidden="1"/>
    </xf>
    <xf numFmtId="0" fontId="48" fillId="0" borderId="18" xfId="40" applyFont="1" applyBorder="1" applyAlignment="1" applyProtection="1">
      <alignment horizontal="center" vertical="center" wrapText="1"/>
      <protection hidden="1"/>
    </xf>
    <xf numFmtId="0" fontId="48" fillId="0" borderId="22" xfId="40" applyFont="1" applyBorder="1" applyAlignment="1" applyProtection="1">
      <alignment horizontal="center" vertical="center" wrapText="1"/>
      <protection hidden="1"/>
    </xf>
    <xf numFmtId="0" fontId="48" fillId="0" borderId="51" xfId="40" applyFont="1" applyBorder="1" applyAlignment="1" applyProtection="1">
      <alignment horizontal="center" vertical="center" wrapText="1"/>
      <protection hidden="1"/>
    </xf>
    <xf numFmtId="0" fontId="69" fillId="0" borderId="0" xfId="40" applyFont="1" applyAlignment="1">
      <alignment horizontal="center" vertical="center" wrapText="1"/>
    </xf>
    <xf numFmtId="0" fontId="54" fillId="0" borderId="35" xfId="40" applyFont="1" applyBorder="1" applyAlignment="1" applyProtection="1">
      <alignment horizontal="center" vertical="center" wrapText="1"/>
      <protection hidden="1"/>
    </xf>
    <xf numFmtId="0" fontId="54" fillId="0" borderId="32" xfId="40" applyFont="1" applyBorder="1" applyAlignment="1" applyProtection="1">
      <alignment horizontal="center" vertical="center" wrapText="1"/>
      <protection hidden="1"/>
    </xf>
    <xf numFmtId="0" fontId="54" fillId="0" borderId="27" xfId="40" applyFont="1" applyBorder="1" applyAlignment="1" applyProtection="1">
      <alignment horizontal="center" vertical="center" wrapText="1"/>
      <protection hidden="1"/>
    </xf>
    <xf numFmtId="0" fontId="48" fillId="0" borderId="17" xfId="40" applyFont="1" applyBorder="1" applyAlignment="1">
      <alignment horizontal="center" vertical="center" wrapText="1"/>
    </xf>
    <xf numFmtId="0" fontId="48" fillId="0" borderId="15" xfId="40" applyFont="1" applyBorder="1" applyAlignment="1">
      <alignment horizontal="center" vertical="center" wrapText="1"/>
    </xf>
    <xf numFmtId="0" fontId="54" fillId="0" borderId="17" xfId="40" applyFont="1" applyBorder="1" applyAlignment="1">
      <alignment horizontal="center" vertical="center" wrapText="1"/>
    </xf>
    <xf numFmtId="0" fontId="54" fillId="0" borderId="15" xfId="40" applyFont="1" applyBorder="1" applyAlignment="1">
      <alignment horizontal="center" vertical="center" wrapText="1"/>
    </xf>
    <xf numFmtId="0" fontId="54" fillId="0" borderId="15" xfId="40" applyFont="1" applyBorder="1" applyAlignment="1" applyProtection="1">
      <alignment horizontal="center" vertical="center" wrapText="1"/>
      <protection hidden="1"/>
    </xf>
    <xf numFmtId="0" fontId="48" fillId="24" borderId="54" xfId="40" applyFont="1" applyFill="1" applyBorder="1" applyAlignment="1">
      <alignment horizontal="center" vertical="center" wrapText="1"/>
    </xf>
    <xf numFmtId="0" fontId="48" fillId="0" borderId="35" xfId="40" applyFont="1" applyBorder="1" applyAlignment="1" applyProtection="1">
      <alignment horizontal="center" vertical="center" wrapText="1"/>
      <protection hidden="1"/>
    </xf>
    <xf numFmtId="0" fontId="48" fillId="0" borderId="32" xfId="40" applyFont="1" applyBorder="1" applyAlignment="1" applyProtection="1">
      <alignment horizontal="center" vertical="center" wrapText="1"/>
      <protection hidden="1"/>
    </xf>
    <xf numFmtId="0" fontId="48" fillId="0" borderId="24" xfId="40" applyFont="1" applyBorder="1" applyAlignment="1">
      <alignment horizontal="center" vertical="center" wrapText="1"/>
    </xf>
    <xf numFmtId="0" fontId="48" fillId="0" borderId="20" xfId="40" applyFont="1" applyBorder="1" applyAlignment="1">
      <alignment horizontal="center" vertical="center" wrapText="1"/>
    </xf>
    <xf numFmtId="0" fontId="54" fillId="0" borderId="30" xfId="40" applyFont="1" applyBorder="1" applyAlignment="1">
      <alignment horizontal="center" vertical="center" wrapText="1"/>
    </xf>
    <xf numFmtId="0" fontId="54" fillId="0" borderId="36" xfId="40" applyFont="1" applyBorder="1" applyAlignment="1">
      <alignment horizontal="center" vertical="center" wrapText="1"/>
    </xf>
    <xf numFmtId="0" fontId="48" fillId="0" borderId="37" xfId="40" applyFont="1" applyBorder="1" applyAlignment="1">
      <alignment horizontal="center" vertical="center" wrapText="1"/>
    </xf>
    <xf numFmtId="0" fontId="48" fillId="0" borderId="36" xfId="40" applyFont="1" applyBorder="1" applyAlignment="1">
      <alignment horizontal="center" vertical="center" wrapText="1"/>
    </xf>
    <xf numFmtId="0" fontId="48" fillId="0" borderId="15" xfId="40" applyFont="1" applyBorder="1" applyAlignment="1" applyProtection="1">
      <alignment horizontal="center" vertical="center" wrapText="1"/>
      <protection hidden="1"/>
    </xf>
    <xf numFmtId="0" fontId="48" fillId="0" borderId="45" xfId="40" applyFont="1" applyBorder="1" applyAlignment="1" applyProtection="1">
      <alignment horizontal="center" vertical="center" wrapText="1"/>
      <protection hidden="1"/>
    </xf>
    <xf numFmtId="0" fontId="48" fillId="0" borderId="33" xfId="40" applyFont="1" applyBorder="1" applyAlignment="1" applyProtection="1">
      <alignment horizontal="center" vertical="center" wrapText="1"/>
      <protection hidden="1"/>
    </xf>
    <xf numFmtId="0" fontId="48" fillId="0" borderId="34" xfId="40" applyFont="1" applyBorder="1" applyAlignment="1" applyProtection="1">
      <alignment horizontal="center" vertical="center" wrapText="1"/>
      <protection hidden="1"/>
    </xf>
    <xf numFmtId="0" fontId="48" fillId="0" borderId="27" xfId="40" applyFont="1" applyBorder="1" applyAlignment="1" applyProtection="1">
      <alignment horizontal="center" vertical="center" wrapText="1"/>
      <protection hidden="1"/>
    </xf>
    <xf numFmtId="0" fontId="48" fillId="0" borderId="45" xfId="40" applyFont="1" applyBorder="1" applyAlignment="1">
      <alignment horizontal="center" vertical="center" wrapText="1"/>
    </xf>
    <xf numFmtId="0" fontId="48" fillId="0" borderId="48" xfId="40" applyFont="1" applyBorder="1" applyAlignment="1" applyProtection="1">
      <alignment horizontal="center" vertical="center" wrapText="1"/>
      <protection hidden="1"/>
    </xf>
    <xf numFmtId="0" fontId="48" fillId="0" borderId="47" xfId="40" applyFont="1" applyBorder="1" applyAlignment="1">
      <alignment horizontal="center" vertical="center" wrapText="1"/>
    </xf>
    <xf numFmtId="0" fontId="54" fillId="0" borderId="20" xfId="40" applyFont="1" applyBorder="1" applyAlignment="1">
      <alignment horizontal="center" vertical="center" wrapText="1"/>
    </xf>
    <xf numFmtId="0" fontId="54" fillId="0" borderId="29" xfId="40" applyFont="1" applyBorder="1" applyAlignment="1">
      <alignment horizontal="center" vertical="center" wrapText="1"/>
    </xf>
  </cellXfs>
  <cellStyles count="123">
    <cellStyle name="20% – Акцентування1" xfId="1" xr:uid="{00000000-0005-0000-0000-000000000000}"/>
    <cellStyle name="20% – Акцентування2" xfId="2" xr:uid="{00000000-0005-0000-0000-000001000000}"/>
    <cellStyle name="20% – Акцентування3" xfId="3" xr:uid="{00000000-0005-0000-0000-000002000000}"/>
    <cellStyle name="20% – Акцентування4" xfId="4" xr:uid="{00000000-0005-0000-0000-000003000000}"/>
    <cellStyle name="20% – Акцентування5" xfId="5" xr:uid="{00000000-0005-0000-0000-000004000000}"/>
    <cellStyle name="20% – Акцентування6" xfId="6" xr:uid="{00000000-0005-0000-0000-000005000000}"/>
    <cellStyle name="40% – Акцентування1" xfId="7" xr:uid="{00000000-0005-0000-0000-000006000000}"/>
    <cellStyle name="40% – Акцентування2" xfId="8" xr:uid="{00000000-0005-0000-0000-000007000000}"/>
    <cellStyle name="40% – Акцентування3" xfId="9" xr:uid="{00000000-0005-0000-0000-000008000000}"/>
    <cellStyle name="40% – Акцентування4" xfId="10" xr:uid="{00000000-0005-0000-0000-000009000000}"/>
    <cellStyle name="40% – Акцентування5" xfId="11" xr:uid="{00000000-0005-0000-0000-00000A000000}"/>
    <cellStyle name="40% – Акцентування6" xfId="12" xr:uid="{00000000-0005-0000-0000-00000B000000}"/>
    <cellStyle name="60% – Акцентування1" xfId="13" xr:uid="{00000000-0005-0000-0000-00000C000000}"/>
    <cellStyle name="60% – Акцентування2" xfId="14" xr:uid="{00000000-0005-0000-0000-00000D000000}"/>
    <cellStyle name="60% – Акцентування3" xfId="15" xr:uid="{00000000-0005-0000-0000-00000E000000}"/>
    <cellStyle name="60% – Акцентування4" xfId="16" xr:uid="{00000000-0005-0000-0000-00000F000000}"/>
    <cellStyle name="60% – Акцентування5" xfId="17" xr:uid="{00000000-0005-0000-0000-000010000000}"/>
    <cellStyle name="60% – Акцентування6" xfId="18" xr:uid="{00000000-0005-0000-0000-000011000000}"/>
    <cellStyle name="Normal_Доходи" xfId="19" xr:uid="{00000000-0005-0000-0000-000012000000}"/>
    <cellStyle name="Акцентування1" xfId="20" xr:uid="{00000000-0005-0000-0000-000013000000}"/>
    <cellStyle name="Акцентування2" xfId="21" xr:uid="{00000000-0005-0000-0000-000014000000}"/>
    <cellStyle name="Акцентування3" xfId="22" xr:uid="{00000000-0005-0000-0000-000015000000}"/>
    <cellStyle name="Акцентування4" xfId="23" xr:uid="{00000000-0005-0000-0000-000016000000}"/>
    <cellStyle name="Акцентування5" xfId="24" xr:uid="{00000000-0005-0000-0000-000017000000}"/>
    <cellStyle name="Акцентування6" xfId="25" xr:uid="{00000000-0005-0000-0000-000018000000}"/>
    <cellStyle name="Ввід" xfId="26" xr:uid="{00000000-0005-0000-0000-000019000000}"/>
    <cellStyle name="Ввід 2" xfId="83" xr:uid="{071B239B-7898-4CBE-AEBC-95E5336EC4C4}"/>
    <cellStyle name="Добре" xfId="27" xr:uid="{00000000-0005-0000-0000-00001A000000}"/>
    <cellStyle name="Заголовок 1" xfId="28" builtinId="16" customBuiltin="1"/>
    <cellStyle name="Заголовок 1 2" xfId="59" xr:uid="{00000000-0005-0000-0000-00001C000000}"/>
    <cellStyle name="Заголовок 1 3" xfId="84" xr:uid="{91F79DBE-7E71-4FA0-945F-8ECAA9DE6253}"/>
    <cellStyle name="Заголовок 2" xfId="29" builtinId="17" customBuiltin="1"/>
    <cellStyle name="Заголовок 2 2" xfId="60" xr:uid="{00000000-0005-0000-0000-00001E000000}"/>
    <cellStyle name="Заголовок 2 3" xfId="85" xr:uid="{5698F7E6-168A-410E-9BB6-860E6FB293E7}"/>
    <cellStyle name="Заголовок 3" xfId="30" builtinId="18" customBuiltin="1"/>
    <cellStyle name="Заголовок 3 2" xfId="61" xr:uid="{00000000-0005-0000-0000-000020000000}"/>
    <cellStyle name="Заголовок 3 3" xfId="86" xr:uid="{88B60B09-1A6A-4341-B4A5-ADBE411926E2}"/>
    <cellStyle name="Заголовок 4" xfId="31" builtinId="19" customBuiltin="1"/>
    <cellStyle name="Заголовок 4 2" xfId="62" xr:uid="{00000000-0005-0000-0000-000022000000}"/>
    <cellStyle name="Заголовок 4 3" xfId="87" xr:uid="{E2F332CB-CF9B-4C89-956D-C4A0E313EA63}"/>
    <cellStyle name="Звичайний" xfId="0" builtinId="0"/>
    <cellStyle name="Звичайний 2" xfId="78" xr:uid="{00000000-0005-0000-0000-000023000000}"/>
    <cellStyle name="Звичайний 2 2" xfId="120" xr:uid="{6D66A49D-10AE-4B65-AD20-72BC62012080}"/>
    <cellStyle name="Звичайний 3" xfId="79" xr:uid="{00000000-0005-0000-0000-000024000000}"/>
    <cellStyle name="Звичайний 3 2" xfId="121" xr:uid="{E232A32A-D923-447A-BAB0-BA21F62AC061}"/>
    <cellStyle name="Звичайний 4" xfId="80" xr:uid="{ECA49F79-C3C0-4A10-BCCE-66B7F30E6FBB}"/>
    <cellStyle name="Звичайний 4 2" xfId="122" xr:uid="{2A8BE0B6-6F63-4FE8-A681-C3BDC470385F}"/>
    <cellStyle name="Звичайний 5" xfId="82" xr:uid="{C9A39313-38A8-4D6F-AEC8-F1E3A2886326}"/>
    <cellStyle name="Звичайний 6" xfId="81" xr:uid="{D061E8FE-368D-41BB-9ED6-A2406D78D5B6}"/>
    <cellStyle name="Зв'язана клітинка" xfId="32" xr:uid="{00000000-0005-0000-0000-000025000000}"/>
    <cellStyle name="Зв'язана клітинка 2" xfId="88" xr:uid="{86BFA246-FF24-4448-ACD7-13BC4429E505}"/>
    <cellStyle name="Контрольна клітинка" xfId="33" xr:uid="{00000000-0005-0000-0000-000026000000}"/>
    <cellStyle name="Контрольна клітинка 2" xfId="89" xr:uid="{9C662D85-3A9D-4C33-A94E-A388A6609962}"/>
    <cellStyle name="Назва" xfId="34" xr:uid="{00000000-0005-0000-0000-000027000000}"/>
    <cellStyle name="Назва 2" xfId="90" xr:uid="{61EB41CF-9E3E-44CC-9E01-4195FE979F71}"/>
    <cellStyle name="Обчислення" xfId="35" xr:uid="{00000000-0005-0000-0000-000028000000}"/>
    <cellStyle name="Обчислення 2" xfId="91" xr:uid="{EFE7327E-BA1D-4DA2-9A18-C231AABADD73}"/>
    <cellStyle name="Обычный 10" xfId="58" xr:uid="{00000000-0005-0000-0000-00002A000000}"/>
    <cellStyle name="Обычный 11" xfId="70" xr:uid="{00000000-0005-0000-0000-00002B000000}"/>
    <cellStyle name="Обычный 11 2" xfId="113" xr:uid="{89C34266-E0F2-4384-8572-3D6AB35DFF52}"/>
    <cellStyle name="Обычный 12" xfId="71" xr:uid="{00000000-0005-0000-0000-00002C000000}"/>
    <cellStyle name="Обычный 12 2" xfId="114" xr:uid="{765FB0F7-E56E-43D0-A18C-282788487D9B}"/>
    <cellStyle name="Обычный 13" xfId="72" xr:uid="{00000000-0005-0000-0000-00002D000000}"/>
    <cellStyle name="Обычный 14" xfId="74" xr:uid="{00000000-0005-0000-0000-00002E000000}"/>
    <cellStyle name="Обычный 14 2" xfId="116" xr:uid="{B684F5CC-42E3-43ED-B62B-423DCFAB1405}"/>
    <cellStyle name="Обычный 15" xfId="75" xr:uid="{00000000-0005-0000-0000-00002F000000}"/>
    <cellStyle name="Обычный 15 2" xfId="117" xr:uid="{998A1EBC-9C13-495D-815F-61887EA4F34D}"/>
    <cellStyle name="Обычный 2" xfId="36" xr:uid="{00000000-0005-0000-0000-000030000000}"/>
    <cellStyle name="Обычный 3" xfId="37" xr:uid="{00000000-0005-0000-0000-000031000000}"/>
    <cellStyle name="Обычный 3 2" xfId="38" xr:uid="{00000000-0005-0000-0000-000032000000}"/>
    <cellStyle name="Обычный 3 2 2" xfId="63" xr:uid="{00000000-0005-0000-0000-000033000000}"/>
    <cellStyle name="Обычный 4" xfId="39" xr:uid="{00000000-0005-0000-0000-000034000000}"/>
    <cellStyle name="Обычный 4 2" xfId="64" xr:uid="{00000000-0005-0000-0000-000035000000}"/>
    <cellStyle name="Обычный 4 2 2" xfId="73" xr:uid="{00000000-0005-0000-0000-000036000000}"/>
    <cellStyle name="Обычный 4 2 2 2" xfId="115" xr:uid="{0222E139-C702-4955-BA5C-645CC29BAA60}"/>
    <cellStyle name="Обычный 4 2 3" xfId="77" xr:uid="{00000000-0005-0000-0000-000037000000}"/>
    <cellStyle name="Обычный 4 2 3 2" xfId="119" xr:uid="{4E1BC018-71AC-49AA-8752-6842EA0FE060}"/>
    <cellStyle name="Обычный 4 2 4" xfId="107" xr:uid="{BD261E6A-3C7C-43F1-A686-7C49FA4A3F12}"/>
    <cellStyle name="Обычный 4 3" xfId="92" xr:uid="{C84FCAF7-E300-4D70-A9EC-BC3556508BF0}"/>
    <cellStyle name="Обычный 5" xfId="53" xr:uid="{00000000-0005-0000-0000-000038000000}"/>
    <cellStyle name="Обычный 5 2" xfId="66" xr:uid="{00000000-0005-0000-0000-000039000000}"/>
    <cellStyle name="Обычный 5 2 2" xfId="109" xr:uid="{F97E5CB5-DBC6-412F-AA5F-1E790DB05390}"/>
    <cellStyle name="Обычный 5 3" xfId="102" xr:uid="{2C9C7666-0260-40F8-84E3-75B49EF3CC06}"/>
    <cellStyle name="Обычный 6" xfId="54" xr:uid="{00000000-0005-0000-0000-00003A000000}"/>
    <cellStyle name="Обычный 6 2" xfId="67" xr:uid="{00000000-0005-0000-0000-00003B000000}"/>
    <cellStyle name="Обычный 6 2 2" xfId="110" xr:uid="{6D893B50-FFA9-4385-8236-A49B29531BFA}"/>
    <cellStyle name="Обычный 6 3" xfId="103" xr:uid="{2AC9660E-2758-4328-B895-6F6E9963B894}"/>
    <cellStyle name="Обычный 7" xfId="55" xr:uid="{00000000-0005-0000-0000-00003C000000}"/>
    <cellStyle name="Обычный 7 2" xfId="68" xr:uid="{00000000-0005-0000-0000-00003D000000}"/>
    <cellStyle name="Обычный 7 2 2" xfId="111" xr:uid="{3A7F4984-B6B6-4C5D-BF17-E6849737264B}"/>
    <cellStyle name="Обычный 7 3" xfId="104" xr:uid="{CA317637-B13C-4B65-9F88-A49915BF0C3E}"/>
    <cellStyle name="Обычный 8" xfId="56" xr:uid="{00000000-0005-0000-0000-00003E000000}"/>
    <cellStyle name="Обычный 8 2" xfId="69" xr:uid="{00000000-0005-0000-0000-00003F000000}"/>
    <cellStyle name="Обычный 8 2 2" xfId="112" xr:uid="{AC6E484B-A2D3-4D11-937C-4A73A11F251E}"/>
    <cellStyle name="Обычный 8 3" xfId="105" xr:uid="{479D5871-F508-4932-B3C7-A37C796C78F5}"/>
    <cellStyle name="Обычный 9" xfId="57" xr:uid="{00000000-0005-0000-0000-000040000000}"/>
    <cellStyle name="Обычный 9 2" xfId="76" xr:uid="{00000000-0005-0000-0000-000041000000}"/>
    <cellStyle name="Обычный 9 2 2" xfId="118" xr:uid="{1420EF46-10BE-4D36-897D-4DDE2407EEA1}"/>
    <cellStyle name="Обычный 9 3" xfId="106" xr:uid="{AB5F3929-6947-48CF-A121-292231C73E00}"/>
    <cellStyle name="Обычный_Dotats2003" xfId="40" xr:uid="{00000000-0005-0000-0000-000042000000}"/>
    <cellStyle name="Підсумок" xfId="41" xr:uid="{00000000-0005-0000-0000-000043000000}"/>
    <cellStyle name="Підсумок 2" xfId="93" xr:uid="{47243331-E7B9-47D2-BA08-C117D7509EFC}"/>
    <cellStyle name="Поганий" xfId="42" xr:uid="{00000000-0005-0000-0000-000044000000}"/>
    <cellStyle name="Поганий 2" xfId="94" xr:uid="{5A382DC9-618F-48B0-B1CE-D87823D5BED9}"/>
    <cellStyle name="Примітка" xfId="43" xr:uid="{00000000-0005-0000-0000-000045000000}"/>
    <cellStyle name="Примітка 2" xfId="95" xr:uid="{7F5D022B-5FA6-4777-A38F-D3F4F409A618}"/>
    <cellStyle name="Результат" xfId="44" xr:uid="{00000000-0005-0000-0000-000046000000}"/>
    <cellStyle name="Результат 2" xfId="96" xr:uid="{2EAB7BBA-B51A-4F46-A5E8-FAB54ADF1F43}"/>
    <cellStyle name="Середній" xfId="45" xr:uid="{00000000-0005-0000-0000-000047000000}"/>
    <cellStyle name="Текст попередження" xfId="46" xr:uid="{00000000-0005-0000-0000-000048000000}"/>
    <cellStyle name="Текст попередження 2" xfId="97" xr:uid="{9711AAC8-9812-4545-91D8-A626839843EB}"/>
    <cellStyle name="Текст пояснення" xfId="47" xr:uid="{00000000-0005-0000-0000-000049000000}"/>
    <cellStyle name="Текст пояснення 2" xfId="98" xr:uid="{C2185B81-226B-4CDE-BAC6-86825C08560C}"/>
    <cellStyle name="Тысячи [0]_Розподіл (2)" xfId="48" xr:uid="{00000000-0005-0000-0000-00004A000000}"/>
    <cellStyle name="Тысячи_Розподіл (2)" xfId="49" xr:uid="{00000000-0005-0000-0000-00004B000000}"/>
    <cellStyle name="Финансовый 2" xfId="50" xr:uid="{00000000-0005-0000-0000-00004C000000}"/>
    <cellStyle name="Финансовый 2 2" xfId="99" xr:uid="{6170EE6E-4F25-45DA-8BBE-95C449D083B2}"/>
    <cellStyle name="Финансовый 3" xfId="51" xr:uid="{00000000-0005-0000-0000-00004D000000}"/>
    <cellStyle name="Финансовый 3 2" xfId="52" xr:uid="{00000000-0005-0000-0000-00004E000000}"/>
    <cellStyle name="Финансовый 3 2 2" xfId="65" xr:uid="{00000000-0005-0000-0000-00004F000000}"/>
    <cellStyle name="Финансовый 3 2 2 2" xfId="108" xr:uid="{705554B4-56DA-415B-9AF8-6309E2CFD93B}"/>
    <cellStyle name="Финансовый 3 2 3" xfId="101" xr:uid="{5688C8FB-8FDB-4C99-9D87-B8CC7F4BC08A}"/>
    <cellStyle name="Финансовый 3 3" xfId="100" xr:uid="{84390AFE-029F-4FC7-87CA-DCF0860F0363}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3">
    <tabColor rgb="FF00B0F0"/>
  </sheetPr>
  <dimension ref="A1:Q183"/>
  <sheetViews>
    <sheetView tabSelected="1" zoomScale="70" zoomScaleNormal="70" workbookViewId="0">
      <pane xSplit="1" ySplit="7" topLeftCell="B59" activePane="bottomRight" state="frozen"/>
      <selection activeCell="J17" sqref="J17"/>
      <selection pane="topRight" activeCell="J17" sqref="J17"/>
      <selection pane="bottomLeft" activeCell="J17" sqref="J17"/>
      <selection pane="bottomRight" activeCell="B68" sqref="B68"/>
    </sheetView>
  </sheetViews>
  <sheetFormatPr defaultRowHeight="20.25" x14ac:dyDescent="0.3"/>
  <cols>
    <col min="1" max="1" width="54.42578125" style="2" customWidth="1"/>
    <col min="2" max="2" width="20.5703125" style="8" customWidth="1"/>
    <col min="3" max="3" width="19.7109375" style="2" customWidth="1"/>
    <col min="4" max="4" width="16.85546875" style="2" customWidth="1"/>
    <col min="5" max="5" width="4.85546875" style="2" hidden="1" customWidth="1"/>
    <col min="6" max="6" width="20.85546875" style="2" customWidth="1"/>
    <col min="7" max="7" width="23.7109375" style="2" customWidth="1"/>
    <col min="8" max="8" width="14.85546875" style="2" customWidth="1"/>
    <col min="9" max="9" width="18.140625" style="2" customWidth="1"/>
    <col min="10" max="10" width="24" style="2" customWidth="1"/>
    <col min="11" max="11" width="23.85546875" style="2" customWidth="1"/>
    <col min="12" max="12" width="14.28515625" style="2" customWidth="1"/>
    <col min="13" max="13" width="18.7109375" style="2" customWidth="1"/>
    <col min="14" max="14" width="22.5703125" style="139" customWidth="1"/>
    <col min="15" max="15" width="14.5703125" style="139" customWidth="1"/>
    <col min="16" max="16" width="18.7109375" style="139" customWidth="1"/>
    <col min="17" max="17" width="16.7109375" style="139" customWidth="1"/>
    <col min="18" max="16384" width="9.140625" style="2"/>
  </cols>
  <sheetData>
    <row r="1" spans="1:17" ht="27" customHeight="1" x14ac:dyDescent="0.3">
      <c r="A1" s="277" t="s">
        <v>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</row>
    <row r="2" spans="1:17" ht="30.75" customHeight="1" x14ac:dyDescent="0.3">
      <c r="A2" s="277" t="s">
        <v>3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</row>
    <row r="3" spans="1:17" ht="25.5" customHeight="1" x14ac:dyDescent="0.3">
      <c r="A3" s="277" t="s">
        <v>145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</row>
    <row r="4" spans="1:17" ht="18" customHeight="1" thickBot="1" x14ac:dyDescent="0.35">
      <c r="A4" s="1"/>
      <c r="B4" s="1"/>
      <c r="C4" s="1"/>
      <c r="D4" s="1"/>
      <c r="E4" s="1"/>
      <c r="F4" s="13"/>
      <c r="G4" s="1"/>
      <c r="H4" s="8"/>
      <c r="I4" s="14"/>
      <c r="J4" s="8"/>
      <c r="K4" s="8"/>
      <c r="L4" s="8"/>
      <c r="M4" s="15" t="s">
        <v>1</v>
      </c>
    </row>
    <row r="5" spans="1:17" ht="24" customHeight="1" x14ac:dyDescent="0.3">
      <c r="A5" s="278" t="s">
        <v>27</v>
      </c>
      <c r="B5" s="273" t="s">
        <v>5</v>
      </c>
      <c r="C5" s="273"/>
      <c r="D5" s="274"/>
      <c r="E5" s="31"/>
      <c r="F5" s="281" t="s">
        <v>14</v>
      </c>
      <c r="G5" s="282"/>
      <c r="H5" s="282"/>
      <c r="I5" s="283"/>
      <c r="J5" s="268" t="s">
        <v>22</v>
      </c>
      <c r="K5" s="269"/>
      <c r="L5" s="269"/>
      <c r="M5" s="270"/>
    </row>
    <row r="6" spans="1:17" ht="39" customHeight="1" x14ac:dyDescent="0.3">
      <c r="A6" s="279"/>
      <c r="B6" s="275" t="s">
        <v>143</v>
      </c>
      <c r="C6" s="287" t="s">
        <v>6</v>
      </c>
      <c r="D6" s="290" t="s">
        <v>15</v>
      </c>
      <c r="E6" s="30"/>
      <c r="F6" s="271" t="s">
        <v>146</v>
      </c>
      <c r="G6" s="287" t="s">
        <v>6</v>
      </c>
      <c r="H6" s="287" t="s">
        <v>9</v>
      </c>
      <c r="I6" s="289"/>
      <c r="J6" s="271" t="s">
        <v>146</v>
      </c>
      <c r="K6" s="284" t="s">
        <v>6</v>
      </c>
      <c r="L6" s="284" t="s">
        <v>9</v>
      </c>
      <c r="M6" s="286"/>
    </row>
    <row r="7" spans="1:17" ht="43.5" customHeight="1" thickBot="1" x14ac:dyDescent="0.35">
      <c r="A7" s="280"/>
      <c r="B7" s="276"/>
      <c r="C7" s="288"/>
      <c r="D7" s="291"/>
      <c r="E7" s="227" t="s">
        <v>7</v>
      </c>
      <c r="F7" s="272"/>
      <c r="G7" s="288"/>
      <c r="H7" s="134" t="s">
        <v>8</v>
      </c>
      <c r="I7" s="135" t="s">
        <v>7</v>
      </c>
      <c r="J7" s="272"/>
      <c r="K7" s="285"/>
      <c r="L7" s="225" t="s">
        <v>8</v>
      </c>
      <c r="M7" s="226" t="s">
        <v>7</v>
      </c>
    </row>
    <row r="8" spans="1:17" s="3" customFormat="1" ht="25.5" customHeight="1" thickBot="1" x14ac:dyDescent="0.35">
      <c r="A8" s="229" t="s">
        <v>31</v>
      </c>
      <c r="B8" s="259">
        <v>2003510.59</v>
      </c>
      <c r="C8" s="260">
        <f>G8</f>
        <v>300626.3251800001</v>
      </c>
      <c r="D8" s="230">
        <f t="shared" ref="D8:D39" si="0">IF(C8&gt;0,ROUND(C8*100/B8,1), )</f>
        <v>15</v>
      </c>
      <c r="E8" s="231">
        <f>C8-B8</f>
        <v>-1702884.2648199999</v>
      </c>
      <c r="F8" s="261">
        <v>273510.59000000003</v>
      </c>
      <c r="G8" s="262">
        <v>300626.3251800001</v>
      </c>
      <c r="H8" s="232">
        <f t="shared" ref="H8:H39" si="1">IF(G8&gt;0,ROUND(G8*100/F8,1), )</f>
        <v>109.9</v>
      </c>
      <c r="I8" s="233">
        <f>G8-F8</f>
        <v>27115.735180000076</v>
      </c>
      <c r="J8" s="263">
        <v>239106.39</v>
      </c>
      <c r="K8" s="262">
        <v>250111.81349</v>
      </c>
      <c r="L8" s="234">
        <f t="shared" ref="L8:L39" si="2">IF(K8&gt;0,ROUND(K8*100/J8,1), )</f>
        <v>104.6</v>
      </c>
      <c r="M8" s="235">
        <f>K8-J8</f>
        <v>11005.423489999986</v>
      </c>
      <c r="N8" s="218"/>
      <c r="O8" s="218"/>
      <c r="P8" s="139"/>
      <c r="Q8" s="139"/>
    </row>
    <row r="9" spans="1:17" s="4" customFormat="1" ht="30" customHeight="1" x14ac:dyDescent="0.3">
      <c r="A9" s="194" t="s">
        <v>29</v>
      </c>
      <c r="B9" s="264">
        <v>90</v>
      </c>
      <c r="C9" s="63">
        <f>G9</f>
        <v>0</v>
      </c>
      <c r="D9" s="64">
        <f t="shared" si="0"/>
        <v>0</v>
      </c>
      <c r="E9" s="128">
        <f>C9-B9</f>
        <v>-90</v>
      </c>
      <c r="F9" s="264">
        <v>88</v>
      </c>
      <c r="G9" s="265">
        <v>0</v>
      </c>
      <c r="H9" s="39">
        <f t="shared" si="1"/>
        <v>0</v>
      </c>
      <c r="I9" s="93">
        <f>G9-F9</f>
        <v>-88</v>
      </c>
      <c r="J9" s="247"/>
      <c r="K9" s="242"/>
      <c r="L9" s="99">
        <f t="shared" si="2"/>
        <v>0</v>
      </c>
      <c r="M9" s="100">
        <f>K9-J9</f>
        <v>0</v>
      </c>
      <c r="N9" s="240"/>
      <c r="O9" s="218"/>
      <c r="P9" s="192"/>
      <c r="Q9" s="192"/>
    </row>
    <row r="10" spans="1:17" s="4" customFormat="1" ht="30" customHeight="1" x14ac:dyDescent="0.3">
      <c r="A10" s="195" t="s">
        <v>32</v>
      </c>
      <c r="B10" s="264">
        <v>9</v>
      </c>
      <c r="C10" s="63">
        <f t="shared" ref="C10:C12" si="3">G10</f>
        <v>0</v>
      </c>
      <c r="D10" s="67">
        <f t="shared" si="0"/>
        <v>0</v>
      </c>
      <c r="E10" s="129">
        <f>C10-B10</f>
        <v>-9</v>
      </c>
      <c r="F10" s="264">
        <v>0</v>
      </c>
      <c r="G10" s="266">
        <v>0</v>
      </c>
      <c r="H10" s="39">
        <f t="shared" si="1"/>
        <v>0</v>
      </c>
      <c r="I10" s="71">
        <f>G10-F10</f>
        <v>0</v>
      </c>
      <c r="J10" s="248"/>
      <c r="K10" s="249"/>
      <c r="L10" s="103">
        <f t="shared" si="2"/>
        <v>0</v>
      </c>
      <c r="M10" s="104">
        <f>K10-J10</f>
        <v>0</v>
      </c>
      <c r="N10" s="218"/>
      <c r="O10" s="218"/>
      <c r="P10" s="192"/>
      <c r="Q10" s="192"/>
    </row>
    <row r="11" spans="1:17" s="4" customFormat="1" ht="30" customHeight="1" x14ac:dyDescent="0.3">
      <c r="A11" s="195" t="s">
        <v>139</v>
      </c>
      <c r="B11" s="264">
        <v>0</v>
      </c>
      <c r="C11" s="63">
        <f>G11</f>
        <v>26.105</v>
      </c>
      <c r="D11" s="67"/>
      <c r="E11" s="129">
        <f>C11-B11</f>
        <v>26.105</v>
      </c>
      <c r="F11" s="264">
        <v>0</v>
      </c>
      <c r="G11" s="266">
        <v>26.105</v>
      </c>
      <c r="H11" s="39"/>
      <c r="I11" s="71">
        <f>G11-F11</f>
        <v>26.105</v>
      </c>
      <c r="J11" s="250"/>
      <c r="K11" s="249"/>
      <c r="L11" s="103">
        <f t="shared" si="2"/>
        <v>0</v>
      </c>
      <c r="M11" s="104">
        <f>K11-J11</f>
        <v>0</v>
      </c>
      <c r="N11" s="218"/>
      <c r="O11" s="218"/>
      <c r="P11" s="192"/>
      <c r="Q11" s="192"/>
    </row>
    <row r="12" spans="1:17" s="5" customFormat="1" ht="30" customHeight="1" thickBot="1" x14ac:dyDescent="0.35">
      <c r="A12" s="196" t="s">
        <v>30</v>
      </c>
      <c r="B12" s="264">
        <v>191.5</v>
      </c>
      <c r="C12" s="63">
        <f t="shared" si="3"/>
        <v>140.00304</v>
      </c>
      <c r="D12" s="67">
        <f t="shared" si="0"/>
        <v>73.099999999999994</v>
      </c>
      <c r="E12" s="130"/>
      <c r="F12" s="264">
        <v>32.415999999999997</v>
      </c>
      <c r="G12" s="266">
        <v>140.00304</v>
      </c>
      <c r="H12" s="39">
        <f t="shared" si="1"/>
        <v>431.9</v>
      </c>
      <c r="I12" s="94">
        <f>G12-F12</f>
        <v>107.58704</v>
      </c>
      <c r="J12" s="250"/>
      <c r="K12" s="249"/>
      <c r="L12" s="108">
        <f t="shared" si="2"/>
        <v>0</v>
      </c>
      <c r="M12" s="109">
        <f>K12-J12</f>
        <v>0</v>
      </c>
      <c r="N12" s="218"/>
      <c r="O12" s="218"/>
      <c r="P12" s="192"/>
      <c r="Q12" s="192"/>
    </row>
    <row r="13" spans="1:17" s="4" customFormat="1" ht="24.75" customHeight="1" thickBot="1" x14ac:dyDescent="0.35">
      <c r="A13" s="197" t="s">
        <v>12</v>
      </c>
      <c r="B13" s="54">
        <f>SUM(B9:B12)</f>
        <v>290.5</v>
      </c>
      <c r="C13" s="34">
        <f>SUM(C9:C12)</f>
        <v>166.10803999999999</v>
      </c>
      <c r="D13" s="37">
        <f t="shared" si="0"/>
        <v>57.2</v>
      </c>
      <c r="E13" s="69">
        <f>SUM(E10:E12)</f>
        <v>17.105</v>
      </c>
      <c r="F13" s="181">
        <f>SUM(F9:F12)</f>
        <v>120.416</v>
      </c>
      <c r="G13" s="246">
        <f>SUM(G9:G12)</f>
        <v>166.10803999999999</v>
      </c>
      <c r="H13" s="52">
        <f t="shared" si="1"/>
        <v>137.9</v>
      </c>
      <c r="I13" s="95">
        <f>SUM(I10:I12)</f>
        <v>133.69203999999999</v>
      </c>
      <c r="J13" s="251">
        <f>SUM(J9:J12)</f>
        <v>0</v>
      </c>
      <c r="K13" s="252">
        <f>SUM(K9:K12)</f>
        <v>0</v>
      </c>
      <c r="L13" s="86">
        <f t="shared" si="2"/>
        <v>0</v>
      </c>
      <c r="M13" s="91">
        <f>SUM(M10:M12)</f>
        <v>0</v>
      </c>
      <c r="N13" s="218"/>
      <c r="O13" s="218"/>
      <c r="P13" s="192"/>
      <c r="Q13" s="192"/>
    </row>
    <row r="14" spans="1:17" s="4" customFormat="1" ht="30" customHeight="1" x14ac:dyDescent="0.3">
      <c r="A14" s="194" t="s">
        <v>28</v>
      </c>
      <c r="B14" s="267">
        <v>18698.335999999999</v>
      </c>
      <c r="C14" s="63">
        <f>G14</f>
        <v>4009.3342399999997</v>
      </c>
      <c r="D14" s="64">
        <f t="shared" si="0"/>
        <v>21.4</v>
      </c>
      <c r="E14" s="128">
        <f t="shared" ref="E14:E28" si="4">C14-B14</f>
        <v>-14689.001759999999</v>
      </c>
      <c r="F14" s="267">
        <v>2745.4960000000001</v>
      </c>
      <c r="G14" s="266">
        <v>4009.3342399999997</v>
      </c>
      <c r="H14" s="39">
        <f t="shared" si="1"/>
        <v>146</v>
      </c>
      <c r="I14" s="93">
        <f t="shared" ref="I14:I45" si="5">G14-F14</f>
        <v>1263.8382399999996</v>
      </c>
      <c r="J14" s="266">
        <v>1152.3</v>
      </c>
      <c r="K14" s="266">
        <v>1738.5482500000001</v>
      </c>
      <c r="L14" s="99">
        <f t="shared" si="2"/>
        <v>150.9</v>
      </c>
      <c r="M14" s="100">
        <f t="shared" ref="M14:M45" si="6">K14-J14</f>
        <v>586.2482500000001</v>
      </c>
      <c r="N14" s="218"/>
      <c r="O14" s="218"/>
      <c r="P14" s="192"/>
      <c r="Q14" s="192"/>
    </row>
    <row r="15" spans="1:17" s="4" customFormat="1" ht="30" customHeight="1" x14ac:dyDescent="0.3">
      <c r="A15" s="187" t="s">
        <v>67</v>
      </c>
      <c r="B15" s="267">
        <v>44847.915999999997</v>
      </c>
      <c r="C15" s="63">
        <f t="shared" ref="C15:C67" si="7">G15</f>
        <v>9254.5179200000002</v>
      </c>
      <c r="D15" s="67">
        <f t="shared" si="0"/>
        <v>20.6</v>
      </c>
      <c r="E15" s="129">
        <f t="shared" si="4"/>
        <v>-35593.398079999999</v>
      </c>
      <c r="F15" s="267">
        <v>7544.1509999999998</v>
      </c>
      <c r="G15" s="266">
        <v>9254.5179200000002</v>
      </c>
      <c r="H15" s="43">
        <f t="shared" si="1"/>
        <v>122.7</v>
      </c>
      <c r="I15" s="71">
        <f t="shared" si="5"/>
        <v>1710.3669200000004</v>
      </c>
      <c r="J15" s="266">
        <v>4350</v>
      </c>
      <c r="K15" s="266">
        <v>4973.0384500000009</v>
      </c>
      <c r="L15" s="103">
        <f t="shared" si="2"/>
        <v>114.3</v>
      </c>
      <c r="M15" s="104">
        <f t="shared" si="6"/>
        <v>623.03845000000092</v>
      </c>
      <c r="N15" s="218"/>
      <c r="O15" s="218"/>
      <c r="P15" s="192"/>
      <c r="Q15" s="192"/>
    </row>
    <row r="16" spans="1:17" s="4" customFormat="1" ht="30" customHeight="1" x14ac:dyDescent="0.3">
      <c r="A16" s="187" t="s">
        <v>34</v>
      </c>
      <c r="B16" s="267">
        <v>49898.237999999998</v>
      </c>
      <c r="C16" s="63">
        <f t="shared" si="7"/>
        <v>10988.629640000003</v>
      </c>
      <c r="D16" s="67">
        <f t="shared" si="0"/>
        <v>22</v>
      </c>
      <c r="E16" s="129">
        <f t="shared" si="4"/>
        <v>-38909.608359999998</v>
      </c>
      <c r="F16" s="267">
        <v>6970.2479999999996</v>
      </c>
      <c r="G16" s="266">
        <v>10988.629640000003</v>
      </c>
      <c r="H16" s="43">
        <f t="shared" si="1"/>
        <v>157.69999999999999</v>
      </c>
      <c r="I16" s="71">
        <f t="shared" si="5"/>
        <v>4018.3816400000032</v>
      </c>
      <c r="J16" s="266">
        <v>2960.3969999999999</v>
      </c>
      <c r="K16" s="266">
        <v>4934.5388599999997</v>
      </c>
      <c r="L16" s="103">
        <f t="shared" si="2"/>
        <v>166.7</v>
      </c>
      <c r="M16" s="104">
        <f t="shared" si="6"/>
        <v>1974.1418599999997</v>
      </c>
      <c r="N16" s="218"/>
      <c r="O16" s="218"/>
      <c r="P16" s="192"/>
      <c r="Q16" s="192"/>
    </row>
    <row r="17" spans="1:17" s="4" customFormat="1" ht="30" customHeight="1" x14ac:dyDescent="0.3">
      <c r="A17" s="187" t="s">
        <v>35</v>
      </c>
      <c r="B17" s="267">
        <v>75444</v>
      </c>
      <c r="C17" s="63">
        <f t="shared" si="7"/>
        <v>13271.628739999996</v>
      </c>
      <c r="D17" s="67">
        <f>IF(C17&gt;0,ROUND(C17*100/B17,1), )</f>
        <v>17.600000000000001</v>
      </c>
      <c r="E17" s="129">
        <f t="shared" si="4"/>
        <v>-62172.37126</v>
      </c>
      <c r="F17" s="267">
        <v>10206.768</v>
      </c>
      <c r="G17" s="266">
        <v>13271.628739999996</v>
      </c>
      <c r="H17" s="43">
        <f t="shared" si="1"/>
        <v>130</v>
      </c>
      <c r="I17" s="71">
        <f t="shared" si="5"/>
        <v>3064.8607399999964</v>
      </c>
      <c r="J17" s="266">
        <v>5363.7910000000002</v>
      </c>
      <c r="K17" s="266">
        <v>6874.3142500000004</v>
      </c>
      <c r="L17" s="103">
        <f t="shared" si="2"/>
        <v>128.19999999999999</v>
      </c>
      <c r="M17" s="104">
        <f t="shared" si="6"/>
        <v>1510.5232500000002</v>
      </c>
      <c r="N17" s="218"/>
      <c r="O17" s="218"/>
      <c r="P17" s="192"/>
      <c r="Q17" s="192"/>
    </row>
    <row r="18" spans="1:17" s="4" customFormat="1" ht="30" customHeight="1" x14ac:dyDescent="0.3">
      <c r="A18" s="187" t="s">
        <v>68</v>
      </c>
      <c r="B18" s="267">
        <v>36000.6</v>
      </c>
      <c r="C18" s="63">
        <f t="shared" si="7"/>
        <v>8419.6393699999971</v>
      </c>
      <c r="D18" s="67">
        <f t="shared" si="0"/>
        <v>23.4</v>
      </c>
      <c r="E18" s="129">
        <f t="shared" si="4"/>
        <v>-27580.960630000001</v>
      </c>
      <c r="F18" s="267">
        <v>5949.5</v>
      </c>
      <c r="G18" s="266">
        <v>8419.6393699999971</v>
      </c>
      <c r="H18" s="43">
        <f t="shared" si="1"/>
        <v>141.5</v>
      </c>
      <c r="I18" s="71">
        <f t="shared" si="5"/>
        <v>2470.1393699999971</v>
      </c>
      <c r="J18" s="266">
        <v>3875</v>
      </c>
      <c r="K18" s="266">
        <v>4526.2902699999995</v>
      </c>
      <c r="L18" s="103">
        <f t="shared" si="2"/>
        <v>116.8</v>
      </c>
      <c r="M18" s="104">
        <f t="shared" si="6"/>
        <v>651.29026999999951</v>
      </c>
      <c r="N18" s="218"/>
      <c r="O18" s="218"/>
      <c r="P18" s="192"/>
      <c r="Q18" s="192"/>
    </row>
    <row r="19" spans="1:17" s="4" customFormat="1" ht="30" customHeight="1" x14ac:dyDescent="0.3">
      <c r="A19" s="187" t="s">
        <v>69</v>
      </c>
      <c r="B19" s="267">
        <v>111719.298</v>
      </c>
      <c r="C19" s="63">
        <f t="shared" si="7"/>
        <v>20177.319930000001</v>
      </c>
      <c r="D19" s="67">
        <f t="shared" si="0"/>
        <v>18.100000000000001</v>
      </c>
      <c r="E19" s="129">
        <f t="shared" si="4"/>
        <v>-91541.978069999997</v>
      </c>
      <c r="F19" s="267">
        <v>12492.55</v>
      </c>
      <c r="G19" s="266">
        <v>20177.319930000001</v>
      </c>
      <c r="H19" s="43">
        <f t="shared" si="1"/>
        <v>161.5</v>
      </c>
      <c r="I19" s="71">
        <f t="shared" si="5"/>
        <v>7684.7699300000022</v>
      </c>
      <c r="J19" s="266">
        <v>6770</v>
      </c>
      <c r="K19" s="266">
        <v>9910.769400000001</v>
      </c>
      <c r="L19" s="103">
        <f t="shared" si="2"/>
        <v>146.4</v>
      </c>
      <c r="M19" s="104">
        <f t="shared" si="6"/>
        <v>3140.769400000001</v>
      </c>
      <c r="N19" s="218"/>
      <c r="O19" s="218"/>
      <c r="P19" s="192"/>
      <c r="Q19" s="192"/>
    </row>
    <row r="20" spans="1:17" s="4" customFormat="1" ht="30" customHeight="1" x14ac:dyDescent="0.3">
      <c r="A20" s="187" t="s">
        <v>70</v>
      </c>
      <c r="B20" s="267">
        <v>23917.7</v>
      </c>
      <c r="C20" s="63">
        <f t="shared" si="7"/>
        <v>4854.0498299999999</v>
      </c>
      <c r="D20" s="71">
        <f t="shared" si="0"/>
        <v>20.3</v>
      </c>
      <c r="E20" s="129">
        <f t="shared" si="4"/>
        <v>-19063.650170000001</v>
      </c>
      <c r="F20" s="267">
        <v>4800.3</v>
      </c>
      <c r="G20" s="266">
        <v>4854.0498299999999</v>
      </c>
      <c r="H20" s="43">
        <f t="shared" si="1"/>
        <v>101.1</v>
      </c>
      <c r="I20" s="71">
        <f t="shared" si="5"/>
        <v>53.749829999999747</v>
      </c>
      <c r="J20" s="266">
        <v>2069.9</v>
      </c>
      <c r="K20" s="266">
        <v>2847.8673799999997</v>
      </c>
      <c r="L20" s="103">
        <f t="shared" si="2"/>
        <v>137.6</v>
      </c>
      <c r="M20" s="104">
        <f t="shared" si="6"/>
        <v>777.96737999999959</v>
      </c>
      <c r="N20" s="218"/>
      <c r="O20" s="218"/>
      <c r="P20" s="192"/>
      <c r="Q20" s="192"/>
    </row>
    <row r="21" spans="1:17" s="4" customFormat="1" ht="30" customHeight="1" x14ac:dyDescent="0.3">
      <c r="A21" s="187" t="s">
        <v>36</v>
      </c>
      <c r="B21" s="267">
        <v>51321</v>
      </c>
      <c r="C21" s="63">
        <f t="shared" si="7"/>
        <v>11265.11634</v>
      </c>
      <c r="D21" s="67">
        <f t="shared" si="0"/>
        <v>22</v>
      </c>
      <c r="E21" s="129">
        <f t="shared" si="4"/>
        <v>-40055.88366</v>
      </c>
      <c r="F21" s="267">
        <v>9132.9339999999993</v>
      </c>
      <c r="G21" s="266">
        <v>11265.11634</v>
      </c>
      <c r="H21" s="43">
        <f t="shared" si="1"/>
        <v>123.3</v>
      </c>
      <c r="I21" s="71">
        <f t="shared" si="5"/>
        <v>2132.1823400000012</v>
      </c>
      <c r="J21" s="266">
        <v>5265.5</v>
      </c>
      <c r="K21" s="266">
        <v>6113.0433500000008</v>
      </c>
      <c r="L21" s="103">
        <f t="shared" si="2"/>
        <v>116.1</v>
      </c>
      <c r="M21" s="104">
        <f t="shared" si="6"/>
        <v>847.54335000000083</v>
      </c>
      <c r="N21" s="218"/>
      <c r="O21" s="218"/>
      <c r="P21" s="192"/>
      <c r="Q21" s="192"/>
    </row>
    <row r="22" spans="1:17" s="4" customFormat="1" ht="30" customHeight="1" x14ac:dyDescent="0.3">
      <c r="A22" s="187" t="s">
        <v>37</v>
      </c>
      <c r="B22" s="267">
        <v>20311.5</v>
      </c>
      <c r="C22" s="63">
        <f t="shared" si="7"/>
        <v>3722.78235</v>
      </c>
      <c r="D22" s="67">
        <f t="shared" si="0"/>
        <v>18.3</v>
      </c>
      <c r="E22" s="129">
        <f t="shared" si="4"/>
        <v>-16588.717649999999</v>
      </c>
      <c r="F22" s="267">
        <v>2337.5309999999999</v>
      </c>
      <c r="G22" s="266">
        <v>3722.78235</v>
      </c>
      <c r="H22" s="43">
        <f t="shared" si="1"/>
        <v>159.30000000000001</v>
      </c>
      <c r="I22" s="71">
        <f t="shared" si="5"/>
        <v>1385.25135</v>
      </c>
      <c r="J22" s="266">
        <v>950.7</v>
      </c>
      <c r="K22" s="266">
        <v>1720.5794100000001</v>
      </c>
      <c r="L22" s="103">
        <f t="shared" si="2"/>
        <v>181</v>
      </c>
      <c r="M22" s="104">
        <f t="shared" si="6"/>
        <v>769.87941000000001</v>
      </c>
      <c r="N22" s="218"/>
      <c r="O22" s="218"/>
      <c r="P22" s="192"/>
      <c r="Q22" s="192"/>
    </row>
    <row r="23" spans="1:17" s="4" customFormat="1" ht="30" customHeight="1" x14ac:dyDescent="0.3">
      <c r="A23" s="187" t="s">
        <v>38</v>
      </c>
      <c r="B23" s="267">
        <v>53414.436000000002</v>
      </c>
      <c r="C23" s="63">
        <f t="shared" si="7"/>
        <v>7783.2390799999994</v>
      </c>
      <c r="D23" s="67">
        <f t="shared" si="0"/>
        <v>14.6</v>
      </c>
      <c r="E23" s="129">
        <f t="shared" si="4"/>
        <v>-45631.196920000002</v>
      </c>
      <c r="F23" s="267">
        <v>6789.8819999999996</v>
      </c>
      <c r="G23" s="266">
        <v>7783.2390799999994</v>
      </c>
      <c r="H23" s="43">
        <f t="shared" si="1"/>
        <v>114.6</v>
      </c>
      <c r="I23" s="71">
        <f t="shared" si="5"/>
        <v>993.35707999999977</v>
      </c>
      <c r="J23" s="266">
        <v>3905</v>
      </c>
      <c r="K23" s="266">
        <v>4307.1591200000003</v>
      </c>
      <c r="L23" s="103">
        <f t="shared" si="2"/>
        <v>110.3</v>
      </c>
      <c r="M23" s="104">
        <f t="shared" si="6"/>
        <v>402.15912000000026</v>
      </c>
      <c r="N23" s="218"/>
      <c r="O23" s="218"/>
      <c r="P23" s="192"/>
      <c r="Q23" s="192"/>
    </row>
    <row r="24" spans="1:17" s="4" customFormat="1" ht="30" customHeight="1" x14ac:dyDescent="0.3">
      <c r="A24" s="187" t="s">
        <v>39</v>
      </c>
      <c r="B24" s="267">
        <v>20884.2</v>
      </c>
      <c r="C24" s="63">
        <f t="shared" si="7"/>
        <v>4433.4330199999995</v>
      </c>
      <c r="D24" s="67">
        <f t="shared" si="0"/>
        <v>21.2</v>
      </c>
      <c r="E24" s="129">
        <f t="shared" si="4"/>
        <v>-16450.76698</v>
      </c>
      <c r="F24" s="267">
        <v>3960.2750000000001</v>
      </c>
      <c r="G24" s="266">
        <v>4433.4330199999995</v>
      </c>
      <c r="H24" s="43">
        <f t="shared" si="1"/>
        <v>111.9</v>
      </c>
      <c r="I24" s="71">
        <f t="shared" si="5"/>
        <v>473.1580199999994</v>
      </c>
      <c r="J24" s="266">
        <v>2271.9360000000001</v>
      </c>
      <c r="K24" s="266">
        <v>2650.1730999999995</v>
      </c>
      <c r="L24" s="103">
        <f t="shared" si="2"/>
        <v>116.6</v>
      </c>
      <c r="M24" s="104">
        <f t="shared" si="6"/>
        <v>378.23709999999937</v>
      </c>
      <c r="N24" s="218"/>
      <c r="O24" s="218"/>
      <c r="P24" s="192"/>
      <c r="Q24" s="192"/>
    </row>
    <row r="25" spans="1:17" s="4" customFormat="1" ht="30" customHeight="1" x14ac:dyDescent="0.3">
      <c r="A25" s="187" t="s">
        <v>40</v>
      </c>
      <c r="B25" s="267">
        <v>44369.46</v>
      </c>
      <c r="C25" s="63">
        <f t="shared" si="7"/>
        <v>6602.1468000000013</v>
      </c>
      <c r="D25" s="67">
        <f t="shared" si="0"/>
        <v>14.9</v>
      </c>
      <c r="E25" s="129">
        <f t="shared" si="4"/>
        <v>-37767.313199999997</v>
      </c>
      <c r="F25" s="267">
        <v>6686.4949999999999</v>
      </c>
      <c r="G25" s="266">
        <v>6602.1468000000013</v>
      </c>
      <c r="H25" s="43">
        <f t="shared" si="1"/>
        <v>98.7</v>
      </c>
      <c r="I25" s="71">
        <f t="shared" si="5"/>
        <v>-84.348199999998542</v>
      </c>
      <c r="J25" s="266">
        <v>4972.2</v>
      </c>
      <c r="K25" s="266">
        <v>4596.8387599999996</v>
      </c>
      <c r="L25" s="103">
        <f t="shared" si="2"/>
        <v>92.5</v>
      </c>
      <c r="M25" s="104">
        <f t="shared" si="6"/>
        <v>-375.36124000000018</v>
      </c>
      <c r="N25" s="218"/>
      <c r="O25" s="218"/>
      <c r="P25" s="192"/>
      <c r="Q25" s="192"/>
    </row>
    <row r="26" spans="1:17" s="4" customFormat="1" ht="30" customHeight="1" x14ac:dyDescent="0.3">
      <c r="A26" s="187" t="s">
        <v>41</v>
      </c>
      <c r="B26" s="267">
        <v>53274.67</v>
      </c>
      <c r="C26" s="63">
        <f t="shared" si="7"/>
        <v>10472.56235</v>
      </c>
      <c r="D26" s="67">
        <f t="shared" si="0"/>
        <v>19.7</v>
      </c>
      <c r="E26" s="129">
        <f t="shared" si="4"/>
        <v>-42802.107649999998</v>
      </c>
      <c r="F26" s="267">
        <v>9144.2250000000004</v>
      </c>
      <c r="G26" s="266">
        <v>10472.56235</v>
      </c>
      <c r="H26" s="43">
        <f t="shared" si="1"/>
        <v>114.5</v>
      </c>
      <c r="I26" s="71">
        <f t="shared" si="5"/>
        <v>1328.3373499999998</v>
      </c>
      <c r="J26" s="266">
        <v>4282.9949999999999</v>
      </c>
      <c r="K26" s="266">
        <v>4539.9052899999997</v>
      </c>
      <c r="L26" s="103">
        <f t="shared" si="2"/>
        <v>106</v>
      </c>
      <c r="M26" s="104">
        <f t="shared" si="6"/>
        <v>256.9102899999998</v>
      </c>
      <c r="N26" s="218"/>
      <c r="O26" s="218"/>
      <c r="P26" s="253"/>
      <c r="Q26" s="192"/>
    </row>
    <row r="27" spans="1:17" s="4" customFormat="1" ht="30" customHeight="1" x14ac:dyDescent="0.3">
      <c r="A27" s="187" t="s">
        <v>42</v>
      </c>
      <c r="B27" s="267">
        <v>74903.517999999996</v>
      </c>
      <c r="C27" s="63">
        <f t="shared" si="7"/>
        <v>14611.287830000003</v>
      </c>
      <c r="D27" s="67">
        <f t="shared" si="0"/>
        <v>19.5</v>
      </c>
      <c r="E27" s="129">
        <f t="shared" si="4"/>
        <v>-60292.230169999995</v>
      </c>
      <c r="F27" s="267">
        <v>10546.3</v>
      </c>
      <c r="G27" s="266">
        <v>14611.287830000003</v>
      </c>
      <c r="H27" s="43">
        <f t="shared" si="1"/>
        <v>138.5</v>
      </c>
      <c r="I27" s="71">
        <f t="shared" si="5"/>
        <v>4064.9878300000037</v>
      </c>
      <c r="J27" s="266">
        <v>4392.1000000000004</v>
      </c>
      <c r="K27" s="266">
        <v>6731.099110000001</v>
      </c>
      <c r="L27" s="103">
        <f t="shared" si="2"/>
        <v>153.30000000000001</v>
      </c>
      <c r="M27" s="104">
        <f>K27-J27</f>
        <v>2338.9991100000007</v>
      </c>
      <c r="N27" s="218"/>
      <c r="O27" s="218"/>
      <c r="P27" s="192"/>
      <c r="Q27" s="192"/>
    </row>
    <row r="28" spans="1:17" s="4" customFormat="1" ht="30" customHeight="1" x14ac:dyDescent="0.3">
      <c r="A28" s="187" t="s">
        <v>43</v>
      </c>
      <c r="B28" s="267">
        <v>125092</v>
      </c>
      <c r="C28" s="63">
        <f t="shared" si="7"/>
        <v>29147.150579999998</v>
      </c>
      <c r="D28" s="67">
        <f t="shared" si="0"/>
        <v>23.3</v>
      </c>
      <c r="E28" s="129">
        <f t="shared" si="4"/>
        <v>-95944.849419999999</v>
      </c>
      <c r="F28" s="267">
        <v>18264.099999999999</v>
      </c>
      <c r="G28" s="266">
        <v>29147.150579999998</v>
      </c>
      <c r="H28" s="43">
        <f t="shared" si="1"/>
        <v>159.6</v>
      </c>
      <c r="I28" s="71">
        <f t="shared" si="5"/>
        <v>10883.050579999999</v>
      </c>
      <c r="J28" s="266">
        <v>8570</v>
      </c>
      <c r="K28" s="266">
        <v>11878.17332</v>
      </c>
      <c r="L28" s="103">
        <f t="shared" si="2"/>
        <v>138.6</v>
      </c>
      <c r="M28" s="104">
        <f t="shared" si="6"/>
        <v>3308.1733199999999</v>
      </c>
      <c r="N28" s="218"/>
      <c r="O28" s="218"/>
      <c r="P28" s="192"/>
      <c r="Q28" s="192"/>
    </row>
    <row r="29" spans="1:17" s="5" customFormat="1" ht="30" customHeight="1" x14ac:dyDescent="0.3">
      <c r="A29" s="187" t="s">
        <v>44</v>
      </c>
      <c r="B29" s="267">
        <v>38205.300000000003</v>
      </c>
      <c r="C29" s="63">
        <f t="shared" si="7"/>
        <v>7050.5322000000006</v>
      </c>
      <c r="D29" s="67">
        <f t="shared" si="0"/>
        <v>18.5</v>
      </c>
      <c r="E29" s="72"/>
      <c r="F29" s="267">
        <v>6286.4</v>
      </c>
      <c r="G29" s="266">
        <v>7050.5322000000006</v>
      </c>
      <c r="H29" s="43">
        <f t="shared" si="1"/>
        <v>112.2</v>
      </c>
      <c r="I29" s="71">
        <f t="shared" si="5"/>
        <v>764.13220000000092</v>
      </c>
      <c r="J29" s="266">
        <v>2461.6999999999998</v>
      </c>
      <c r="K29" s="266">
        <v>2499.6512399999997</v>
      </c>
      <c r="L29" s="103">
        <f t="shared" si="2"/>
        <v>101.5</v>
      </c>
      <c r="M29" s="104">
        <f t="shared" si="6"/>
        <v>37.951239999999871</v>
      </c>
      <c r="N29" s="218"/>
      <c r="O29" s="218"/>
      <c r="P29" s="192"/>
      <c r="Q29" s="192"/>
    </row>
    <row r="30" spans="1:17" s="5" customFormat="1" ht="30" customHeight="1" x14ac:dyDescent="0.3">
      <c r="A30" s="187" t="s">
        <v>45</v>
      </c>
      <c r="B30" s="267">
        <v>15628.5</v>
      </c>
      <c r="C30" s="63">
        <f t="shared" si="7"/>
        <v>2961.8564399999996</v>
      </c>
      <c r="D30" s="67">
        <f t="shared" si="0"/>
        <v>19</v>
      </c>
      <c r="E30" s="72"/>
      <c r="F30" s="267">
        <v>2740.45</v>
      </c>
      <c r="G30" s="266">
        <v>2961.8564399999996</v>
      </c>
      <c r="H30" s="43">
        <f t="shared" si="1"/>
        <v>108.1</v>
      </c>
      <c r="I30" s="71">
        <f t="shared" si="5"/>
        <v>221.40643999999975</v>
      </c>
      <c r="J30" s="266">
        <v>1153.5999999999999</v>
      </c>
      <c r="K30" s="266">
        <v>1114.0612900000001</v>
      </c>
      <c r="L30" s="103">
        <f t="shared" si="2"/>
        <v>96.6</v>
      </c>
      <c r="M30" s="104">
        <f t="shared" si="6"/>
        <v>-39.53870999999981</v>
      </c>
      <c r="N30" s="218"/>
      <c r="O30" s="218"/>
      <c r="P30" s="192"/>
      <c r="Q30" s="192"/>
    </row>
    <row r="31" spans="1:17" s="4" customFormat="1" ht="30" customHeight="1" x14ac:dyDescent="0.3">
      <c r="A31" s="187" t="s">
        <v>71</v>
      </c>
      <c r="B31" s="267">
        <v>47234.8</v>
      </c>
      <c r="C31" s="63">
        <f t="shared" si="7"/>
        <v>9045.4532299999992</v>
      </c>
      <c r="D31" s="67">
        <f t="shared" si="0"/>
        <v>19.100000000000001</v>
      </c>
      <c r="E31" s="72"/>
      <c r="F31" s="267">
        <v>7371.6180000000004</v>
      </c>
      <c r="G31" s="266">
        <v>9045.4532299999992</v>
      </c>
      <c r="H31" s="43">
        <f t="shared" si="1"/>
        <v>122.7</v>
      </c>
      <c r="I31" s="71">
        <f t="shared" si="5"/>
        <v>1673.8352299999988</v>
      </c>
      <c r="J31" s="266">
        <v>3536.7179999999998</v>
      </c>
      <c r="K31" s="266">
        <v>4114.5557900000003</v>
      </c>
      <c r="L31" s="103">
        <f t="shared" si="2"/>
        <v>116.3</v>
      </c>
      <c r="M31" s="104">
        <f t="shared" si="6"/>
        <v>577.8377900000005</v>
      </c>
      <c r="N31" s="218"/>
      <c r="O31" s="218"/>
      <c r="P31" s="192"/>
      <c r="Q31" s="192"/>
    </row>
    <row r="32" spans="1:17" ht="30" customHeight="1" x14ac:dyDescent="0.3">
      <c r="A32" s="188" t="s">
        <v>72</v>
      </c>
      <c r="B32" s="267">
        <v>70033.31</v>
      </c>
      <c r="C32" s="63">
        <f t="shared" si="7"/>
        <v>14482.752130000001</v>
      </c>
      <c r="D32" s="67">
        <f t="shared" si="0"/>
        <v>20.7</v>
      </c>
      <c r="E32" s="131"/>
      <c r="F32" s="267">
        <v>12095.53</v>
      </c>
      <c r="G32" s="266">
        <v>14482.752130000001</v>
      </c>
      <c r="H32" s="43">
        <f t="shared" si="1"/>
        <v>119.7</v>
      </c>
      <c r="I32" s="71">
        <f t="shared" si="5"/>
        <v>2387.2221300000001</v>
      </c>
      <c r="J32" s="266">
        <v>6950</v>
      </c>
      <c r="K32" s="266">
        <v>8325.0088299999989</v>
      </c>
      <c r="L32" s="103">
        <f t="shared" si="2"/>
        <v>119.8</v>
      </c>
      <c r="M32" s="104">
        <f t="shared" si="6"/>
        <v>1375.0088299999989</v>
      </c>
      <c r="N32" s="218"/>
      <c r="O32" s="218"/>
      <c r="P32" s="192"/>
      <c r="Q32" s="192"/>
    </row>
    <row r="33" spans="1:17" ht="30" customHeight="1" x14ac:dyDescent="0.3">
      <c r="A33" s="188" t="s">
        <v>46</v>
      </c>
      <c r="B33" s="267">
        <v>486218.75300000003</v>
      </c>
      <c r="C33" s="63">
        <f t="shared" si="7"/>
        <v>85054.442299999981</v>
      </c>
      <c r="D33" s="67">
        <f t="shared" si="0"/>
        <v>17.5</v>
      </c>
      <c r="E33" s="131"/>
      <c r="F33" s="267">
        <v>70926.910999999993</v>
      </c>
      <c r="G33" s="266">
        <v>85054.442299999981</v>
      </c>
      <c r="H33" s="43">
        <f t="shared" si="1"/>
        <v>119.9</v>
      </c>
      <c r="I33" s="71">
        <f t="shared" si="5"/>
        <v>14127.531299999988</v>
      </c>
      <c r="J33" s="266">
        <v>52749.624000000003</v>
      </c>
      <c r="K33" s="266">
        <v>60923.400229999999</v>
      </c>
      <c r="L33" s="103">
        <f t="shared" si="2"/>
        <v>115.5</v>
      </c>
      <c r="M33" s="104">
        <f t="shared" si="6"/>
        <v>8173.7762299999958</v>
      </c>
      <c r="N33" s="218"/>
      <c r="O33" s="218"/>
      <c r="P33" s="192"/>
      <c r="Q33" s="192"/>
    </row>
    <row r="34" spans="1:17" ht="30" customHeight="1" x14ac:dyDescent="0.3">
      <c r="A34" s="188" t="s">
        <v>73</v>
      </c>
      <c r="B34" s="267">
        <v>127753</v>
      </c>
      <c r="C34" s="63">
        <f t="shared" si="7"/>
        <v>25871.025070000007</v>
      </c>
      <c r="D34" s="67">
        <f t="shared" si="0"/>
        <v>20.3</v>
      </c>
      <c r="E34" s="122"/>
      <c r="F34" s="267">
        <v>20425.099999999999</v>
      </c>
      <c r="G34" s="266">
        <v>25871.025070000007</v>
      </c>
      <c r="H34" s="43">
        <f t="shared" si="1"/>
        <v>126.7</v>
      </c>
      <c r="I34" s="71">
        <f t="shared" si="5"/>
        <v>5445.9250700000084</v>
      </c>
      <c r="J34" s="266">
        <v>10057.1</v>
      </c>
      <c r="K34" s="266">
        <v>11431.527520000001</v>
      </c>
      <c r="L34" s="103">
        <f t="shared" si="2"/>
        <v>113.7</v>
      </c>
      <c r="M34" s="104">
        <f t="shared" si="6"/>
        <v>1374.4275200000011</v>
      </c>
      <c r="N34" s="218"/>
      <c r="O34" s="218"/>
      <c r="P34" s="192"/>
      <c r="Q34" s="192"/>
    </row>
    <row r="35" spans="1:17" ht="30" customHeight="1" x14ac:dyDescent="0.3">
      <c r="A35" s="188" t="s">
        <v>47</v>
      </c>
      <c r="B35" s="267">
        <v>32093.9</v>
      </c>
      <c r="C35" s="63">
        <f t="shared" si="7"/>
        <v>18584.374150000007</v>
      </c>
      <c r="D35" s="67">
        <f t="shared" si="0"/>
        <v>57.9</v>
      </c>
      <c r="E35" s="123"/>
      <c r="F35" s="267">
        <v>9447.7999999999993</v>
      </c>
      <c r="G35" s="266">
        <v>18584.374150000007</v>
      </c>
      <c r="H35" s="43">
        <f t="shared" si="1"/>
        <v>196.7</v>
      </c>
      <c r="I35" s="71">
        <f t="shared" si="5"/>
        <v>9136.5741500000076</v>
      </c>
      <c r="J35" s="266">
        <v>1820</v>
      </c>
      <c r="K35" s="266">
        <v>3135.20012</v>
      </c>
      <c r="L35" s="103">
        <f t="shared" si="2"/>
        <v>172.3</v>
      </c>
      <c r="M35" s="104">
        <f t="shared" si="6"/>
        <v>1315.20012</v>
      </c>
      <c r="N35" s="218"/>
      <c r="O35" s="218"/>
      <c r="P35" s="192"/>
      <c r="Q35" s="192"/>
    </row>
    <row r="36" spans="1:17" ht="30" customHeight="1" x14ac:dyDescent="0.3">
      <c r="A36" s="188" t="s">
        <v>74</v>
      </c>
      <c r="B36" s="267">
        <v>20000</v>
      </c>
      <c r="C36" s="63">
        <f t="shared" si="7"/>
        <v>5670.47487</v>
      </c>
      <c r="D36" s="67">
        <f t="shared" si="0"/>
        <v>28.4</v>
      </c>
      <c r="E36" s="122"/>
      <c r="F36" s="267">
        <v>3340.8</v>
      </c>
      <c r="G36" s="266">
        <v>5670.47487</v>
      </c>
      <c r="H36" s="43">
        <f t="shared" si="1"/>
        <v>169.7</v>
      </c>
      <c r="I36" s="71">
        <f t="shared" si="5"/>
        <v>2329.6748699999998</v>
      </c>
      <c r="J36" s="266">
        <v>1865</v>
      </c>
      <c r="K36" s="266">
        <v>2481.3506400000001</v>
      </c>
      <c r="L36" s="103">
        <f t="shared" si="2"/>
        <v>133</v>
      </c>
      <c r="M36" s="104">
        <f t="shared" si="6"/>
        <v>616.35064000000011</v>
      </c>
      <c r="N36" s="218"/>
      <c r="O36" s="218"/>
      <c r="P36" s="192"/>
      <c r="Q36" s="192"/>
    </row>
    <row r="37" spans="1:17" ht="30" customHeight="1" x14ac:dyDescent="0.3">
      <c r="A37" s="188" t="s">
        <v>48</v>
      </c>
      <c r="B37" s="267">
        <v>138840.606</v>
      </c>
      <c r="C37" s="63">
        <f t="shared" si="7"/>
        <v>27507.918860000002</v>
      </c>
      <c r="D37" s="67">
        <f t="shared" si="0"/>
        <v>19.8</v>
      </c>
      <c r="E37" s="122"/>
      <c r="F37" s="267">
        <v>23467.905999999999</v>
      </c>
      <c r="G37" s="266">
        <v>27507.918860000002</v>
      </c>
      <c r="H37" s="43">
        <f t="shared" si="1"/>
        <v>117.2</v>
      </c>
      <c r="I37" s="71">
        <f t="shared" si="5"/>
        <v>4040.0128600000025</v>
      </c>
      <c r="J37" s="266">
        <v>10305.105</v>
      </c>
      <c r="K37" s="266">
        <v>11902.148709999999</v>
      </c>
      <c r="L37" s="103">
        <f t="shared" si="2"/>
        <v>115.5</v>
      </c>
      <c r="M37" s="104">
        <f t="shared" si="6"/>
        <v>1597.0437099999999</v>
      </c>
      <c r="N37" s="218"/>
      <c r="O37" s="218"/>
      <c r="P37" s="192"/>
      <c r="Q37" s="192"/>
    </row>
    <row r="38" spans="1:17" ht="30" customHeight="1" x14ac:dyDescent="0.3">
      <c r="A38" s="188" t="s">
        <v>75</v>
      </c>
      <c r="B38" s="267">
        <v>84100</v>
      </c>
      <c r="C38" s="63">
        <f t="shared" si="7"/>
        <v>15644.801889999997</v>
      </c>
      <c r="D38" s="67">
        <f t="shared" si="0"/>
        <v>18.600000000000001</v>
      </c>
      <c r="E38" s="122"/>
      <c r="F38" s="267">
        <v>14532.075000000001</v>
      </c>
      <c r="G38" s="266">
        <v>15644.801889999997</v>
      </c>
      <c r="H38" s="43">
        <f t="shared" si="1"/>
        <v>107.7</v>
      </c>
      <c r="I38" s="71">
        <f t="shared" si="5"/>
        <v>1112.7268899999963</v>
      </c>
      <c r="J38" s="266">
        <v>7057</v>
      </c>
      <c r="K38" s="266">
        <v>7596.9808200000007</v>
      </c>
      <c r="L38" s="103">
        <f t="shared" si="2"/>
        <v>107.7</v>
      </c>
      <c r="M38" s="104">
        <f t="shared" si="6"/>
        <v>539.98082000000068</v>
      </c>
      <c r="N38" s="218"/>
      <c r="O38" s="218"/>
      <c r="P38" s="192"/>
      <c r="Q38" s="192"/>
    </row>
    <row r="39" spans="1:17" ht="30" customHeight="1" x14ac:dyDescent="0.3">
      <c r="A39" s="188" t="s">
        <v>49</v>
      </c>
      <c r="B39" s="267">
        <v>10700</v>
      </c>
      <c r="C39" s="63">
        <f t="shared" si="7"/>
        <v>2026.0000899999998</v>
      </c>
      <c r="D39" s="67">
        <f t="shared" si="0"/>
        <v>18.899999999999999</v>
      </c>
      <c r="E39" s="122"/>
      <c r="F39" s="267">
        <v>1241.5</v>
      </c>
      <c r="G39" s="266">
        <v>2026.0000899999998</v>
      </c>
      <c r="H39" s="43">
        <f t="shared" si="1"/>
        <v>163.19999999999999</v>
      </c>
      <c r="I39" s="71">
        <f t="shared" si="5"/>
        <v>784.50008999999977</v>
      </c>
      <c r="J39" s="266">
        <v>740</v>
      </c>
      <c r="K39" s="266">
        <v>963.60993000000008</v>
      </c>
      <c r="L39" s="103">
        <f t="shared" si="2"/>
        <v>130.19999999999999</v>
      </c>
      <c r="M39" s="104">
        <f t="shared" si="6"/>
        <v>223.60993000000008</v>
      </c>
      <c r="N39" s="218"/>
      <c r="O39" s="218"/>
      <c r="P39" s="192"/>
      <c r="Q39" s="192"/>
    </row>
    <row r="40" spans="1:17" ht="30" customHeight="1" x14ac:dyDescent="0.3">
      <c r="A40" s="188" t="s">
        <v>50</v>
      </c>
      <c r="B40" s="267">
        <v>34368.699999999997</v>
      </c>
      <c r="C40" s="63">
        <f t="shared" si="7"/>
        <v>6083.5575100000015</v>
      </c>
      <c r="D40" s="67">
        <f t="shared" ref="D40:D69" si="8">IF(C40&gt;0,ROUND(C40*100/B40,1), )</f>
        <v>17.7</v>
      </c>
      <c r="E40" s="122"/>
      <c r="F40" s="267">
        <v>4568</v>
      </c>
      <c r="G40" s="266">
        <v>6083.5575100000015</v>
      </c>
      <c r="H40" s="43">
        <f t="shared" ref="H40:H69" si="9">IF(G40&gt;0,ROUND(G40*100/F40,1), )</f>
        <v>133.19999999999999</v>
      </c>
      <c r="I40" s="71">
        <f t="shared" si="5"/>
        <v>1515.5575100000015</v>
      </c>
      <c r="J40" s="266">
        <v>2925</v>
      </c>
      <c r="K40" s="266">
        <v>2492.1616800000002</v>
      </c>
      <c r="L40" s="103">
        <f t="shared" ref="L40:L69" si="10">IF(K40&gt;0,ROUND(K40*100/J40,1), )</f>
        <v>85.2</v>
      </c>
      <c r="M40" s="104">
        <f t="shared" si="6"/>
        <v>-432.83831999999984</v>
      </c>
      <c r="N40" s="218"/>
      <c r="O40" s="218"/>
      <c r="P40" s="192"/>
      <c r="Q40" s="192"/>
    </row>
    <row r="41" spans="1:17" ht="30" customHeight="1" x14ac:dyDescent="0.3">
      <c r="A41" s="188" t="s">
        <v>51</v>
      </c>
      <c r="B41" s="267">
        <v>48000</v>
      </c>
      <c r="C41" s="63">
        <f t="shared" si="7"/>
        <v>12175.459369999999</v>
      </c>
      <c r="D41" s="67">
        <f t="shared" si="8"/>
        <v>25.4</v>
      </c>
      <c r="E41" s="122"/>
      <c r="F41" s="267">
        <v>11896.32</v>
      </c>
      <c r="G41" s="266">
        <v>12175.459369999999</v>
      </c>
      <c r="H41" s="43">
        <f t="shared" si="9"/>
        <v>102.3</v>
      </c>
      <c r="I41" s="71">
        <f t="shared" si="5"/>
        <v>279.13936999999896</v>
      </c>
      <c r="J41" s="266">
        <v>9468</v>
      </c>
      <c r="K41" s="266">
        <v>9743.7369099999978</v>
      </c>
      <c r="L41" s="103">
        <f t="shared" si="10"/>
        <v>102.9</v>
      </c>
      <c r="M41" s="104">
        <f t="shared" si="6"/>
        <v>275.73690999999781</v>
      </c>
      <c r="N41" s="218"/>
      <c r="O41" s="218"/>
      <c r="P41" s="192"/>
      <c r="Q41" s="192"/>
    </row>
    <row r="42" spans="1:17" ht="30" customHeight="1" x14ac:dyDescent="0.3">
      <c r="A42" s="188" t="s">
        <v>52</v>
      </c>
      <c r="B42" s="267">
        <v>13598.6</v>
      </c>
      <c r="C42" s="63">
        <f t="shared" si="7"/>
        <v>2670.0533700000005</v>
      </c>
      <c r="D42" s="67">
        <f t="shared" si="8"/>
        <v>19.600000000000001</v>
      </c>
      <c r="E42" s="122"/>
      <c r="F42" s="267">
        <v>2115.9</v>
      </c>
      <c r="G42" s="266">
        <v>2670.0533700000005</v>
      </c>
      <c r="H42" s="43">
        <f t="shared" si="9"/>
        <v>126.2</v>
      </c>
      <c r="I42" s="71">
        <f t="shared" si="5"/>
        <v>554.15337000000045</v>
      </c>
      <c r="J42" s="266">
        <v>1070.5</v>
      </c>
      <c r="K42" s="266">
        <v>1076.4585</v>
      </c>
      <c r="L42" s="103">
        <f t="shared" si="10"/>
        <v>100.6</v>
      </c>
      <c r="M42" s="104">
        <f t="shared" si="6"/>
        <v>5.9584999999999582</v>
      </c>
      <c r="N42" s="218"/>
      <c r="O42" s="218"/>
      <c r="P42" s="192"/>
      <c r="Q42" s="192"/>
    </row>
    <row r="43" spans="1:17" ht="30" customHeight="1" x14ac:dyDescent="0.3">
      <c r="A43" s="188" t="s">
        <v>53</v>
      </c>
      <c r="B43" s="267">
        <v>18846</v>
      </c>
      <c r="C43" s="63">
        <f t="shared" si="7"/>
        <v>5016.5579200000002</v>
      </c>
      <c r="D43" s="67">
        <f t="shared" si="8"/>
        <v>26.6</v>
      </c>
      <c r="E43" s="122"/>
      <c r="F43" s="267">
        <v>2512</v>
      </c>
      <c r="G43" s="266">
        <v>5016.5579200000002</v>
      </c>
      <c r="H43" s="43">
        <f t="shared" si="9"/>
        <v>199.7</v>
      </c>
      <c r="I43" s="71">
        <f t="shared" si="5"/>
        <v>2504.5579200000002</v>
      </c>
      <c r="J43" s="266">
        <v>1615</v>
      </c>
      <c r="K43" s="266">
        <v>3243.78973</v>
      </c>
      <c r="L43" s="103">
        <f t="shared" si="10"/>
        <v>200.9</v>
      </c>
      <c r="M43" s="104">
        <f t="shared" si="6"/>
        <v>1628.78973</v>
      </c>
      <c r="N43" s="218"/>
      <c r="O43" s="218"/>
      <c r="P43" s="192"/>
      <c r="Q43" s="192"/>
    </row>
    <row r="44" spans="1:17" ht="30" customHeight="1" x14ac:dyDescent="0.3">
      <c r="A44" s="188" t="s">
        <v>76</v>
      </c>
      <c r="B44" s="267">
        <v>49941.53</v>
      </c>
      <c r="C44" s="63">
        <f t="shared" si="7"/>
        <v>8773.1321399999979</v>
      </c>
      <c r="D44" s="67">
        <f t="shared" si="8"/>
        <v>17.600000000000001</v>
      </c>
      <c r="E44" s="122"/>
      <c r="F44" s="267">
        <v>8802.5300000000007</v>
      </c>
      <c r="G44" s="266">
        <v>8773.1321399999979</v>
      </c>
      <c r="H44" s="43">
        <f t="shared" si="9"/>
        <v>99.7</v>
      </c>
      <c r="I44" s="71">
        <f t="shared" si="5"/>
        <v>-29.397860000002765</v>
      </c>
      <c r="J44" s="266">
        <v>5046.53</v>
      </c>
      <c r="K44" s="266">
        <v>4230.0735999999997</v>
      </c>
      <c r="L44" s="103">
        <f t="shared" si="10"/>
        <v>83.8</v>
      </c>
      <c r="M44" s="104">
        <f t="shared" si="6"/>
        <v>-816.45640000000003</v>
      </c>
      <c r="N44" s="218"/>
      <c r="O44" s="218"/>
      <c r="P44" s="192"/>
      <c r="Q44" s="192"/>
    </row>
    <row r="45" spans="1:17" ht="30" customHeight="1" x14ac:dyDescent="0.3">
      <c r="A45" s="188" t="s">
        <v>77</v>
      </c>
      <c r="B45" s="267">
        <v>145322.4</v>
      </c>
      <c r="C45" s="63">
        <f t="shared" si="7"/>
        <v>25809.387470000005</v>
      </c>
      <c r="D45" s="67">
        <f t="shared" si="8"/>
        <v>17.8</v>
      </c>
      <c r="E45" s="122"/>
      <c r="F45" s="267">
        <v>24272.3</v>
      </c>
      <c r="G45" s="266">
        <v>25809.387470000005</v>
      </c>
      <c r="H45" s="43">
        <f t="shared" si="9"/>
        <v>106.3</v>
      </c>
      <c r="I45" s="71">
        <f t="shared" si="5"/>
        <v>1537.0874700000059</v>
      </c>
      <c r="J45" s="266">
        <v>13020.5</v>
      </c>
      <c r="K45" s="266">
        <v>13506.71745</v>
      </c>
      <c r="L45" s="103">
        <f t="shared" si="10"/>
        <v>103.7</v>
      </c>
      <c r="M45" s="104">
        <f t="shared" si="6"/>
        <v>486.2174500000001</v>
      </c>
      <c r="N45" s="218"/>
      <c r="O45" s="218"/>
      <c r="P45" s="192"/>
      <c r="Q45" s="192"/>
    </row>
    <row r="46" spans="1:17" ht="30" customHeight="1" x14ac:dyDescent="0.3">
      <c r="A46" s="188" t="s">
        <v>54</v>
      </c>
      <c r="B46" s="267">
        <v>70540</v>
      </c>
      <c r="C46" s="63">
        <f t="shared" si="7"/>
        <v>13877.456119999997</v>
      </c>
      <c r="D46" s="67">
        <f t="shared" si="8"/>
        <v>19.7</v>
      </c>
      <c r="E46" s="122"/>
      <c r="F46" s="267">
        <v>10971</v>
      </c>
      <c r="G46" s="266">
        <v>13877.456119999997</v>
      </c>
      <c r="H46" s="43">
        <f t="shared" si="9"/>
        <v>126.5</v>
      </c>
      <c r="I46" s="71">
        <f t="shared" ref="I46:I69" si="11">G46-F46</f>
        <v>2906.4561199999971</v>
      </c>
      <c r="J46" s="266">
        <v>6817</v>
      </c>
      <c r="K46" s="266">
        <v>8215.1327200000014</v>
      </c>
      <c r="L46" s="103">
        <f t="shared" si="10"/>
        <v>120.5</v>
      </c>
      <c r="M46" s="104">
        <f t="shared" ref="M46:M69" si="12">K46-J46</f>
        <v>1398.1327200000014</v>
      </c>
      <c r="N46" s="218"/>
      <c r="O46" s="218"/>
      <c r="P46" s="192"/>
      <c r="Q46" s="192"/>
    </row>
    <row r="47" spans="1:17" ht="30" customHeight="1" x14ac:dyDescent="0.3">
      <c r="A47" s="188" t="s">
        <v>55</v>
      </c>
      <c r="B47" s="267">
        <v>89325</v>
      </c>
      <c r="C47" s="63">
        <f t="shared" si="7"/>
        <v>15269.969730000004</v>
      </c>
      <c r="D47" s="67">
        <f t="shared" si="8"/>
        <v>17.100000000000001</v>
      </c>
      <c r="E47" s="122"/>
      <c r="F47" s="267">
        <v>11764.85</v>
      </c>
      <c r="G47" s="266">
        <v>15269.969730000004</v>
      </c>
      <c r="H47" s="43">
        <f t="shared" si="9"/>
        <v>129.80000000000001</v>
      </c>
      <c r="I47" s="71">
        <f t="shared" si="11"/>
        <v>3505.119730000004</v>
      </c>
      <c r="J47" s="266">
        <v>6317.95</v>
      </c>
      <c r="K47" s="266">
        <v>8282.62039</v>
      </c>
      <c r="L47" s="103">
        <f t="shared" si="10"/>
        <v>131.1</v>
      </c>
      <c r="M47" s="104">
        <f t="shared" si="12"/>
        <v>1964.6703900000002</v>
      </c>
      <c r="N47" s="218"/>
      <c r="O47" s="218"/>
      <c r="P47" s="192"/>
      <c r="Q47" s="192"/>
    </row>
    <row r="48" spans="1:17" ht="30" customHeight="1" x14ac:dyDescent="0.3">
      <c r="A48" s="188" t="s">
        <v>56</v>
      </c>
      <c r="B48" s="267">
        <v>52447.199999999997</v>
      </c>
      <c r="C48" s="63">
        <f t="shared" si="7"/>
        <v>10146.80788</v>
      </c>
      <c r="D48" s="67">
        <f t="shared" si="8"/>
        <v>19.3</v>
      </c>
      <c r="E48" s="122"/>
      <c r="F48" s="267">
        <v>6251.52</v>
      </c>
      <c r="G48" s="266">
        <v>10146.80788</v>
      </c>
      <c r="H48" s="43">
        <f t="shared" si="9"/>
        <v>162.30000000000001</v>
      </c>
      <c r="I48" s="71">
        <f t="shared" si="11"/>
        <v>3895.2878799999999</v>
      </c>
      <c r="J48" s="266">
        <v>3193</v>
      </c>
      <c r="K48" s="266">
        <v>5992.218969999999</v>
      </c>
      <c r="L48" s="103">
        <f t="shared" si="10"/>
        <v>187.7</v>
      </c>
      <c r="M48" s="104">
        <f t="shared" si="12"/>
        <v>2799.218969999999</v>
      </c>
      <c r="N48" s="218"/>
      <c r="O48" s="218"/>
      <c r="P48" s="192"/>
      <c r="Q48" s="192"/>
    </row>
    <row r="49" spans="1:17" ht="30" customHeight="1" x14ac:dyDescent="0.3">
      <c r="A49" s="188" t="s">
        <v>78</v>
      </c>
      <c r="B49" s="267">
        <v>111688.4</v>
      </c>
      <c r="C49" s="63">
        <f t="shared" si="7"/>
        <v>18660.554299999996</v>
      </c>
      <c r="D49" s="67">
        <f t="shared" si="8"/>
        <v>16.7</v>
      </c>
      <c r="E49" s="122"/>
      <c r="F49" s="267">
        <v>16227.619000000001</v>
      </c>
      <c r="G49" s="266">
        <v>18660.554299999996</v>
      </c>
      <c r="H49" s="43">
        <f t="shared" si="9"/>
        <v>115</v>
      </c>
      <c r="I49" s="71">
        <f t="shared" si="11"/>
        <v>2432.9352999999956</v>
      </c>
      <c r="J49" s="266">
        <v>11389.424999999999</v>
      </c>
      <c r="K49" s="266">
        <v>12330.356309999999</v>
      </c>
      <c r="L49" s="103">
        <f t="shared" si="10"/>
        <v>108.3</v>
      </c>
      <c r="M49" s="104">
        <f t="shared" si="12"/>
        <v>940.93130999999994</v>
      </c>
      <c r="N49" s="218"/>
      <c r="O49" s="218"/>
      <c r="P49" s="192"/>
      <c r="Q49" s="192"/>
    </row>
    <row r="50" spans="1:17" ht="30" customHeight="1" x14ac:dyDescent="0.3">
      <c r="A50" s="188" t="s">
        <v>57</v>
      </c>
      <c r="B50" s="267">
        <v>200523</v>
      </c>
      <c r="C50" s="63">
        <f t="shared" si="7"/>
        <v>38626.881330000011</v>
      </c>
      <c r="D50" s="67">
        <f t="shared" si="8"/>
        <v>19.3</v>
      </c>
      <c r="E50" s="122"/>
      <c r="F50" s="267">
        <v>37289.089999999997</v>
      </c>
      <c r="G50" s="266">
        <v>38626.881330000011</v>
      </c>
      <c r="H50" s="43">
        <f t="shared" si="9"/>
        <v>103.6</v>
      </c>
      <c r="I50" s="71">
        <f t="shared" si="11"/>
        <v>1337.7913300000146</v>
      </c>
      <c r="J50" s="266">
        <v>25532.59</v>
      </c>
      <c r="K50" s="266">
        <v>21252.25951</v>
      </c>
      <c r="L50" s="103">
        <f t="shared" si="10"/>
        <v>83.2</v>
      </c>
      <c r="M50" s="104">
        <f t="shared" si="12"/>
        <v>-4280.3304900000003</v>
      </c>
      <c r="N50" s="218"/>
      <c r="O50" s="218"/>
      <c r="P50" s="192"/>
      <c r="Q50" s="192"/>
    </row>
    <row r="51" spans="1:17" ht="30" customHeight="1" x14ac:dyDescent="0.3">
      <c r="A51" s="188" t="s">
        <v>58</v>
      </c>
      <c r="B51" s="267">
        <v>431990.7</v>
      </c>
      <c r="C51" s="63">
        <f t="shared" si="7"/>
        <v>82296.302980000008</v>
      </c>
      <c r="D51" s="67">
        <f t="shared" si="8"/>
        <v>19.100000000000001</v>
      </c>
      <c r="E51" s="122"/>
      <c r="F51" s="267">
        <v>72613.320000000007</v>
      </c>
      <c r="G51" s="266">
        <v>82296.302980000008</v>
      </c>
      <c r="H51" s="43">
        <f t="shared" si="9"/>
        <v>113.3</v>
      </c>
      <c r="I51" s="71">
        <f t="shared" si="11"/>
        <v>9682.9829800000007</v>
      </c>
      <c r="J51" s="266">
        <v>46100</v>
      </c>
      <c r="K51" s="266">
        <v>51458.313009999991</v>
      </c>
      <c r="L51" s="103">
        <f t="shared" si="10"/>
        <v>111.6</v>
      </c>
      <c r="M51" s="104">
        <f t="shared" si="12"/>
        <v>5358.3130099999908</v>
      </c>
      <c r="N51" s="218"/>
      <c r="O51" s="218"/>
      <c r="P51" s="192"/>
      <c r="Q51" s="192"/>
    </row>
    <row r="52" spans="1:17" ht="30" customHeight="1" x14ac:dyDescent="0.3">
      <c r="A52" s="188" t="s">
        <v>79</v>
      </c>
      <c r="B52" s="267">
        <v>70519.199999999997</v>
      </c>
      <c r="C52" s="63">
        <f t="shared" si="7"/>
        <v>13507.647809999999</v>
      </c>
      <c r="D52" s="67">
        <f t="shared" si="8"/>
        <v>19.2</v>
      </c>
      <c r="E52" s="122"/>
      <c r="F52" s="267">
        <v>11702.8</v>
      </c>
      <c r="G52" s="266">
        <v>13507.647809999999</v>
      </c>
      <c r="H52" s="43">
        <f t="shared" si="9"/>
        <v>115.4</v>
      </c>
      <c r="I52" s="71">
        <f t="shared" si="11"/>
        <v>1804.8478099999993</v>
      </c>
      <c r="J52" s="266">
        <v>5100</v>
      </c>
      <c r="K52" s="266">
        <v>5452.5453399999997</v>
      </c>
      <c r="L52" s="103">
        <f t="shared" si="10"/>
        <v>106.9</v>
      </c>
      <c r="M52" s="104">
        <f t="shared" si="12"/>
        <v>352.54533999999967</v>
      </c>
      <c r="N52" s="218"/>
      <c r="O52" s="218"/>
      <c r="P52" s="192"/>
      <c r="Q52" s="192"/>
    </row>
    <row r="53" spans="1:17" ht="30" customHeight="1" x14ac:dyDescent="0.3">
      <c r="A53" s="188" t="s">
        <v>59</v>
      </c>
      <c r="B53" s="267">
        <v>4231909.7300000004</v>
      </c>
      <c r="C53" s="63">
        <f t="shared" si="7"/>
        <v>750069.34059000027</v>
      </c>
      <c r="D53" s="67">
        <f t="shared" si="8"/>
        <v>17.7</v>
      </c>
      <c r="E53" s="122"/>
      <c r="F53" s="267">
        <v>644085.5</v>
      </c>
      <c r="G53" s="266">
        <v>750069.34059000027</v>
      </c>
      <c r="H53" s="43">
        <f t="shared" si="9"/>
        <v>116.5</v>
      </c>
      <c r="I53" s="71">
        <f t="shared" si="11"/>
        <v>105983.84059000027</v>
      </c>
      <c r="J53" s="266">
        <v>399167</v>
      </c>
      <c r="K53" s="266">
        <v>443357.94295000006</v>
      </c>
      <c r="L53" s="103">
        <f t="shared" si="10"/>
        <v>111.1</v>
      </c>
      <c r="M53" s="104">
        <f t="shared" si="12"/>
        <v>44190.942950000055</v>
      </c>
      <c r="N53" s="218"/>
      <c r="O53" s="218"/>
      <c r="P53" s="192"/>
      <c r="Q53" s="192"/>
    </row>
    <row r="54" spans="1:17" ht="32.25" customHeight="1" x14ac:dyDescent="0.3">
      <c r="A54" s="191" t="s">
        <v>80</v>
      </c>
      <c r="B54" s="267">
        <v>35211</v>
      </c>
      <c r="C54" s="63">
        <f t="shared" si="7"/>
        <v>7314.1267600000001</v>
      </c>
      <c r="D54" s="67">
        <f t="shared" si="8"/>
        <v>20.8</v>
      </c>
      <c r="E54" s="122"/>
      <c r="F54" s="267">
        <v>4684</v>
      </c>
      <c r="G54" s="266">
        <v>7314.1267600000001</v>
      </c>
      <c r="H54" s="43">
        <f t="shared" si="9"/>
        <v>156.19999999999999</v>
      </c>
      <c r="I54" s="71">
        <f t="shared" si="11"/>
        <v>2630.1267600000001</v>
      </c>
      <c r="J54" s="266">
        <v>2661</v>
      </c>
      <c r="K54" s="266">
        <v>3595.7449999999999</v>
      </c>
      <c r="L54" s="103">
        <f t="shared" si="10"/>
        <v>135.1</v>
      </c>
      <c r="M54" s="104">
        <f t="shared" si="12"/>
        <v>934.74499999999989</v>
      </c>
      <c r="N54" s="218"/>
      <c r="O54" s="218"/>
      <c r="P54" s="192"/>
      <c r="Q54" s="192"/>
    </row>
    <row r="55" spans="1:17" ht="30" customHeight="1" x14ac:dyDescent="0.3">
      <c r="A55" s="188" t="s">
        <v>60</v>
      </c>
      <c r="B55" s="267">
        <v>21000</v>
      </c>
      <c r="C55" s="63">
        <f t="shared" si="7"/>
        <v>3791.6950999999995</v>
      </c>
      <c r="D55" s="67">
        <f t="shared" si="8"/>
        <v>18.100000000000001</v>
      </c>
      <c r="E55" s="122"/>
      <c r="F55" s="267">
        <v>1943.11</v>
      </c>
      <c r="G55" s="266">
        <v>3791.6950999999995</v>
      </c>
      <c r="H55" s="43">
        <f t="shared" si="9"/>
        <v>195.1</v>
      </c>
      <c r="I55" s="71">
        <f t="shared" si="11"/>
        <v>1848.5850999999996</v>
      </c>
      <c r="J55" s="266">
        <v>920</v>
      </c>
      <c r="K55" s="266">
        <v>1930.0204199999998</v>
      </c>
      <c r="L55" s="103">
        <f t="shared" si="10"/>
        <v>209.8</v>
      </c>
      <c r="M55" s="104">
        <f t="shared" si="12"/>
        <v>1010.0204199999998</v>
      </c>
      <c r="N55" s="218"/>
      <c r="O55" s="218"/>
      <c r="P55" s="192"/>
      <c r="Q55" s="192"/>
    </row>
    <row r="56" spans="1:17" ht="30" customHeight="1" x14ac:dyDescent="0.3">
      <c r="A56" s="188" t="s">
        <v>61</v>
      </c>
      <c r="B56" s="267">
        <v>28000</v>
      </c>
      <c r="C56" s="63">
        <f t="shared" si="7"/>
        <v>6598.8747400000002</v>
      </c>
      <c r="D56" s="67">
        <f t="shared" si="8"/>
        <v>23.6</v>
      </c>
      <c r="E56" s="122"/>
      <c r="F56" s="267">
        <v>4930.45</v>
      </c>
      <c r="G56" s="266">
        <v>6598.8747400000002</v>
      </c>
      <c r="H56" s="43">
        <f t="shared" si="9"/>
        <v>133.80000000000001</v>
      </c>
      <c r="I56" s="71">
        <f t="shared" si="11"/>
        <v>1668.4247400000004</v>
      </c>
      <c r="J56" s="266">
        <v>2324.9</v>
      </c>
      <c r="K56" s="266">
        <v>3153.6787599999998</v>
      </c>
      <c r="L56" s="103">
        <f t="shared" si="10"/>
        <v>135.6</v>
      </c>
      <c r="M56" s="104">
        <f t="shared" si="12"/>
        <v>828.77875999999969</v>
      </c>
      <c r="N56" s="218"/>
      <c r="O56" s="218"/>
      <c r="P56" s="192"/>
      <c r="Q56" s="192"/>
    </row>
    <row r="57" spans="1:17" ht="30" customHeight="1" x14ac:dyDescent="0.3">
      <c r="A57" s="188" t="s">
        <v>62</v>
      </c>
      <c r="B57" s="267">
        <v>64545.5</v>
      </c>
      <c r="C57" s="63">
        <f t="shared" si="7"/>
        <v>10971.984429999999</v>
      </c>
      <c r="D57" s="67">
        <f t="shared" si="8"/>
        <v>17</v>
      </c>
      <c r="E57" s="122"/>
      <c r="F57" s="267">
        <v>8994.15</v>
      </c>
      <c r="G57" s="266">
        <v>10971.984429999999</v>
      </c>
      <c r="H57" s="43">
        <f t="shared" si="9"/>
        <v>122</v>
      </c>
      <c r="I57" s="71">
        <f t="shared" si="11"/>
        <v>1977.834429999999</v>
      </c>
      <c r="J57" s="266">
        <v>3825</v>
      </c>
      <c r="K57" s="266">
        <v>4525.6824000000006</v>
      </c>
      <c r="L57" s="103">
        <f t="shared" si="10"/>
        <v>118.3</v>
      </c>
      <c r="M57" s="104">
        <f t="shared" si="12"/>
        <v>700.6824000000006</v>
      </c>
      <c r="N57" s="218"/>
      <c r="O57" s="218"/>
      <c r="P57" s="192"/>
      <c r="Q57" s="192"/>
    </row>
    <row r="58" spans="1:17" ht="30" customHeight="1" x14ac:dyDescent="0.3">
      <c r="A58" s="188" t="s">
        <v>141</v>
      </c>
      <c r="B58" s="267">
        <v>379452.21600000001</v>
      </c>
      <c r="C58" s="63">
        <f t="shared" si="7"/>
        <v>61140.181220000006</v>
      </c>
      <c r="D58" s="67">
        <f t="shared" si="8"/>
        <v>16.100000000000001</v>
      </c>
      <c r="E58" s="122"/>
      <c r="F58" s="267">
        <v>59341.68</v>
      </c>
      <c r="G58" s="266">
        <v>61140.181220000006</v>
      </c>
      <c r="H58" s="43">
        <f t="shared" si="9"/>
        <v>103</v>
      </c>
      <c r="I58" s="71">
        <f t="shared" si="11"/>
        <v>1798.5012200000056</v>
      </c>
      <c r="J58" s="266">
        <v>33789</v>
      </c>
      <c r="K58" s="266">
        <v>33645.754649999995</v>
      </c>
      <c r="L58" s="103">
        <f t="shared" si="10"/>
        <v>99.6</v>
      </c>
      <c r="M58" s="104">
        <f t="shared" si="12"/>
        <v>-143.24535000000469</v>
      </c>
      <c r="N58" s="218"/>
      <c r="O58" s="218"/>
      <c r="P58" s="192"/>
      <c r="Q58" s="192"/>
    </row>
    <row r="59" spans="1:17" ht="30" customHeight="1" x14ac:dyDescent="0.3">
      <c r="A59" s="188" t="s">
        <v>63</v>
      </c>
      <c r="B59" s="267">
        <v>203293.67600000001</v>
      </c>
      <c r="C59" s="63">
        <f t="shared" si="7"/>
        <v>42155.540020000008</v>
      </c>
      <c r="D59" s="67">
        <f t="shared" si="8"/>
        <v>20.7</v>
      </c>
      <c r="E59" s="122"/>
      <c r="F59" s="267">
        <v>38350.875999999997</v>
      </c>
      <c r="G59" s="266">
        <v>42155.540020000008</v>
      </c>
      <c r="H59" s="43">
        <f t="shared" si="9"/>
        <v>109.9</v>
      </c>
      <c r="I59" s="71">
        <f t="shared" si="11"/>
        <v>3804.6640200000111</v>
      </c>
      <c r="J59" s="266">
        <v>24050</v>
      </c>
      <c r="K59" s="266">
        <v>25554.900600000001</v>
      </c>
      <c r="L59" s="103">
        <f t="shared" si="10"/>
        <v>106.3</v>
      </c>
      <c r="M59" s="104">
        <f t="shared" si="12"/>
        <v>1504.9006000000008</v>
      </c>
      <c r="N59" s="218"/>
      <c r="O59" s="218"/>
      <c r="P59" s="192"/>
      <c r="Q59" s="192"/>
    </row>
    <row r="60" spans="1:17" ht="30" customHeight="1" x14ac:dyDescent="0.3">
      <c r="A60" s="188" t="s">
        <v>84</v>
      </c>
      <c r="B60" s="267">
        <v>242000.8</v>
      </c>
      <c r="C60" s="63">
        <f t="shared" si="7"/>
        <v>43084.365370000007</v>
      </c>
      <c r="D60" s="67">
        <f t="shared" si="8"/>
        <v>17.8</v>
      </c>
      <c r="E60" s="122"/>
      <c r="F60" s="267">
        <v>40647.65</v>
      </c>
      <c r="G60" s="266">
        <v>43084.365370000007</v>
      </c>
      <c r="H60" s="43">
        <f t="shared" si="9"/>
        <v>106</v>
      </c>
      <c r="I60" s="71">
        <f t="shared" si="11"/>
        <v>2436.7153700000054</v>
      </c>
      <c r="J60" s="266">
        <v>20708.8</v>
      </c>
      <c r="K60" s="266">
        <v>21446.844809999999</v>
      </c>
      <c r="L60" s="103">
        <f t="shared" si="10"/>
        <v>103.6</v>
      </c>
      <c r="M60" s="104">
        <f t="shared" si="12"/>
        <v>738.04480999999942</v>
      </c>
      <c r="N60" s="218"/>
      <c r="O60" s="218"/>
      <c r="P60" s="192"/>
      <c r="Q60" s="192"/>
    </row>
    <row r="61" spans="1:17" ht="30" customHeight="1" x14ac:dyDescent="0.3">
      <c r="A61" s="188" t="s">
        <v>64</v>
      </c>
      <c r="B61" s="267">
        <v>900410.79799999995</v>
      </c>
      <c r="C61" s="63">
        <f t="shared" si="7"/>
        <v>155362.49164000002</v>
      </c>
      <c r="D61" s="67">
        <f t="shared" si="8"/>
        <v>17.3</v>
      </c>
      <c r="E61" s="122"/>
      <c r="F61" s="267">
        <v>146277.04999999999</v>
      </c>
      <c r="G61" s="266">
        <v>155362.49164000002</v>
      </c>
      <c r="H61" s="43">
        <f t="shared" si="9"/>
        <v>106.2</v>
      </c>
      <c r="I61" s="71">
        <f t="shared" si="11"/>
        <v>9085.4416400000337</v>
      </c>
      <c r="J61" s="266">
        <v>74163.05</v>
      </c>
      <c r="K61" s="266">
        <v>75702.997529999993</v>
      </c>
      <c r="L61" s="103">
        <f t="shared" si="10"/>
        <v>102.1</v>
      </c>
      <c r="M61" s="104">
        <f t="shared" si="12"/>
        <v>1539.9475299999904</v>
      </c>
      <c r="N61" s="218"/>
      <c r="O61" s="218"/>
      <c r="P61" s="192"/>
      <c r="Q61" s="192"/>
    </row>
    <row r="62" spans="1:17" ht="30" customHeight="1" x14ac:dyDescent="0.3">
      <c r="A62" s="188" t="s">
        <v>85</v>
      </c>
      <c r="B62" s="267">
        <v>108648.38400000001</v>
      </c>
      <c r="C62" s="63">
        <f t="shared" si="7"/>
        <v>17552.034849999996</v>
      </c>
      <c r="D62" s="67">
        <f t="shared" si="8"/>
        <v>16.2</v>
      </c>
      <c r="E62" s="122"/>
      <c r="F62" s="267">
        <v>14111.15</v>
      </c>
      <c r="G62" s="266">
        <v>17552.034849999996</v>
      </c>
      <c r="H62" s="43">
        <f t="shared" si="9"/>
        <v>124.4</v>
      </c>
      <c r="I62" s="71">
        <f t="shared" si="11"/>
        <v>3440.8848499999967</v>
      </c>
      <c r="J62" s="266">
        <v>7886</v>
      </c>
      <c r="K62" s="266">
        <v>9494.1799599999995</v>
      </c>
      <c r="L62" s="103">
        <f t="shared" si="10"/>
        <v>120.4</v>
      </c>
      <c r="M62" s="104">
        <f t="shared" si="12"/>
        <v>1608.1799599999995</v>
      </c>
      <c r="N62" s="218"/>
      <c r="O62" s="218"/>
      <c r="P62" s="192"/>
      <c r="Q62" s="192"/>
    </row>
    <row r="63" spans="1:17" ht="30" customHeight="1" x14ac:dyDescent="0.3">
      <c r="A63" s="188" t="s">
        <v>81</v>
      </c>
      <c r="B63" s="267">
        <v>186205</v>
      </c>
      <c r="C63" s="63">
        <f t="shared" si="7"/>
        <v>34051.889840000011</v>
      </c>
      <c r="D63" s="67">
        <f t="shared" si="8"/>
        <v>18.3</v>
      </c>
      <c r="E63" s="122"/>
      <c r="F63" s="267">
        <v>31174</v>
      </c>
      <c r="G63" s="266">
        <v>34051.889840000011</v>
      </c>
      <c r="H63" s="43">
        <f t="shared" si="9"/>
        <v>109.2</v>
      </c>
      <c r="I63" s="71">
        <f t="shared" si="11"/>
        <v>2877.8898400000107</v>
      </c>
      <c r="J63" s="266">
        <v>13280</v>
      </c>
      <c r="K63" s="266">
        <v>13949.93498</v>
      </c>
      <c r="L63" s="103">
        <f t="shared" si="10"/>
        <v>105</v>
      </c>
      <c r="M63" s="104">
        <f t="shared" si="12"/>
        <v>669.93498</v>
      </c>
      <c r="N63" s="218"/>
      <c r="O63" s="218"/>
      <c r="P63" s="192"/>
      <c r="Q63" s="192"/>
    </row>
    <row r="64" spans="1:17" ht="28.5" customHeight="1" x14ac:dyDescent="0.3">
      <c r="A64" s="188" t="s">
        <v>65</v>
      </c>
      <c r="B64" s="267">
        <v>530000</v>
      </c>
      <c r="C64" s="63">
        <f t="shared" si="7"/>
        <v>92685.668439999994</v>
      </c>
      <c r="D64" s="67">
        <f t="shared" si="8"/>
        <v>17.5</v>
      </c>
      <c r="E64" s="122"/>
      <c r="F64" s="267">
        <v>85505</v>
      </c>
      <c r="G64" s="266">
        <v>92685.668439999994</v>
      </c>
      <c r="H64" s="43">
        <f t="shared" si="9"/>
        <v>108.4</v>
      </c>
      <c r="I64" s="71">
        <f t="shared" si="11"/>
        <v>7180.668439999994</v>
      </c>
      <c r="J64" s="266">
        <v>49061</v>
      </c>
      <c r="K64" s="266">
        <v>51017.183189999996</v>
      </c>
      <c r="L64" s="103">
        <f t="shared" si="10"/>
        <v>104</v>
      </c>
      <c r="M64" s="104">
        <f t="shared" si="12"/>
        <v>1956.1831899999961</v>
      </c>
      <c r="N64" s="218"/>
      <c r="O64" s="218"/>
      <c r="P64" s="192"/>
      <c r="Q64" s="192"/>
    </row>
    <row r="65" spans="1:17" ht="31.5" customHeight="1" x14ac:dyDescent="0.3">
      <c r="A65" s="188" t="s">
        <v>82</v>
      </c>
      <c r="B65" s="267">
        <v>62217.8</v>
      </c>
      <c r="C65" s="63">
        <f t="shared" si="7"/>
        <v>9869.6879300000001</v>
      </c>
      <c r="D65" s="67">
        <f t="shared" si="8"/>
        <v>15.9</v>
      </c>
      <c r="E65" s="122"/>
      <c r="F65" s="267">
        <v>7755.15</v>
      </c>
      <c r="G65" s="266">
        <v>9869.6879300000001</v>
      </c>
      <c r="H65" s="43">
        <f t="shared" si="9"/>
        <v>127.3</v>
      </c>
      <c r="I65" s="71">
        <f t="shared" si="11"/>
        <v>2114.5379300000004</v>
      </c>
      <c r="J65" s="266">
        <v>3200</v>
      </c>
      <c r="K65" s="266">
        <v>4131.8972399999993</v>
      </c>
      <c r="L65" s="103">
        <f t="shared" si="10"/>
        <v>129.1</v>
      </c>
      <c r="M65" s="104">
        <f t="shared" si="12"/>
        <v>931.89723999999933</v>
      </c>
      <c r="N65" s="218"/>
      <c r="O65" s="218"/>
      <c r="P65" s="192"/>
      <c r="Q65" s="192"/>
    </row>
    <row r="66" spans="1:17" ht="30" customHeight="1" x14ac:dyDescent="0.3">
      <c r="A66" s="188" t="s">
        <v>83</v>
      </c>
      <c r="B66" s="267">
        <v>149837.79999999999</v>
      </c>
      <c r="C66" s="63">
        <f t="shared" si="7"/>
        <v>28641.438179999997</v>
      </c>
      <c r="D66" s="67">
        <f t="shared" si="8"/>
        <v>19.100000000000001</v>
      </c>
      <c r="E66" s="122"/>
      <c r="F66" s="267">
        <v>27883.4</v>
      </c>
      <c r="G66" s="266">
        <v>28641.438179999997</v>
      </c>
      <c r="H66" s="43">
        <f t="shared" si="9"/>
        <v>102.7</v>
      </c>
      <c r="I66" s="71">
        <f t="shared" si="11"/>
        <v>758.03817999999592</v>
      </c>
      <c r="J66" s="266">
        <v>14463.7</v>
      </c>
      <c r="K66" s="266">
        <v>15833.524089999997</v>
      </c>
      <c r="L66" s="103">
        <f t="shared" si="10"/>
        <v>109.5</v>
      </c>
      <c r="M66" s="104">
        <f t="shared" si="12"/>
        <v>1369.8240899999964</v>
      </c>
      <c r="N66" s="218"/>
      <c r="O66" s="218"/>
      <c r="P66" s="192"/>
      <c r="Q66" s="192"/>
    </row>
    <row r="67" spans="1:17" ht="30" customHeight="1" thickBot="1" x14ac:dyDescent="0.35">
      <c r="A67" s="198" t="s">
        <v>66</v>
      </c>
      <c r="B67" s="267">
        <v>191635.5</v>
      </c>
      <c r="C67" s="63">
        <f t="shared" si="7"/>
        <v>33048.76365999999</v>
      </c>
      <c r="D67" s="50">
        <f t="shared" si="8"/>
        <v>17.2</v>
      </c>
      <c r="E67" s="132"/>
      <c r="F67" s="267">
        <v>28661.9</v>
      </c>
      <c r="G67" s="266">
        <v>33048.76365999999</v>
      </c>
      <c r="H67" s="48">
        <f t="shared" si="9"/>
        <v>115.3</v>
      </c>
      <c r="I67" s="94">
        <f t="shared" si="11"/>
        <v>4386.8636599999882</v>
      </c>
      <c r="J67" s="266">
        <v>17800</v>
      </c>
      <c r="K67" s="266">
        <v>19697.2153</v>
      </c>
      <c r="L67" s="113">
        <f t="shared" si="10"/>
        <v>110.7</v>
      </c>
      <c r="M67" s="109">
        <f t="shared" si="12"/>
        <v>1897.2152999999998</v>
      </c>
      <c r="N67" s="218"/>
      <c r="O67" s="218"/>
      <c r="P67" s="192"/>
      <c r="Q67" s="192"/>
    </row>
    <row r="68" spans="1:17" ht="26.25" customHeight="1" thickBot="1" x14ac:dyDescent="0.35">
      <c r="A68" s="199" t="s">
        <v>13</v>
      </c>
      <c r="B68" s="58">
        <f>SUM(B14:B67)</f>
        <v>10546383.975000003</v>
      </c>
      <c r="C68" s="56">
        <f>SUM(C14:C67)</f>
        <v>1922164.3199500002</v>
      </c>
      <c r="D68" s="37">
        <f t="shared" si="8"/>
        <v>18.2</v>
      </c>
      <c r="E68" s="69">
        <f>C68-B68</f>
        <v>-8624219.6550500039</v>
      </c>
      <c r="F68" s="68">
        <f>SUM(F14:F67)</f>
        <v>1654779.1599999995</v>
      </c>
      <c r="G68" s="34">
        <f>SUM(G14:G67)</f>
        <v>1922164.3199500002</v>
      </c>
      <c r="H68" s="34">
        <f t="shared" si="9"/>
        <v>116.2</v>
      </c>
      <c r="I68" s="92">
        <f t="shared" si="11"/>
        <v>267385.1599500007</v>
      </c>
      <c r="J68" s="179">
        <f>SUM(J14:J67)</f>
        <v>964742.61100000015</v>
      </c>
      <c r="K68" s="85">
        <f>SUM(K14:K67)</f>
        <v>1067143.7194400001</v>
      </c>
      <c r="L68" s="85">
        <f t="shared" si="10"/>
        <v>110.6</v>
      </c>
      <c r="M68" s="88">
        <f t="shared" si="12"/>
        <v>102401.10843999998</v>
      </c>
    </row>
    <row r="69" spans="1:17" ht="25.5" customHeight="1" thickBot="1" x14ac:dyDescent="0.35">
      <c r="A69" s="200" t="s">
        <v>4</v>
      </c>
      <c r="B69" s="58">
        <f>SUM(B13+B68+B8)</f>
        <v>12550185.065000003</v>
      </c>
      <c r="C69" s="56">
        <f>SUM(C13+C68+C8)</f>
        <v>2222956.7531700004</v>
      </c>
      <c r="D69" s="73">
        <f t="shared" si="8"/>
        <v>17.7</v>
      </c>
      <c r="E69" s="74">
        <f>C69-B69</f>
        <v>-10327228.311830003</v>
      </c>
      <c r="F69" s="55">
        <f>SUM(F13+F68+F8)</f>
        <v>1928410.1659999995</v>
      </c>
      <c r="G69" s="56">
        <f>SUM(G13+G68+G8)</f>
        <v>2222956.7531700004</v>
      </c>
      <c r="H69" s="56">
        <f t="shared" si="9"/>
        <v>115.3</v>
      </c>
      <c r="I69" s="57">
        <f t="shared" si="11"/>
        <v>294546.58717000089</v>
      </c>
      <c r="J69" s="179">
        <f>SUM(J13+J68+J8)</f>
        <v>1203849.0010000002</v>
      </c>
      <c r="K69" s="85">
        <f>SUM(K13+K68+K8)</f>
        <v>1317255.5329300002</v>
      </c>
      <c r="L69" s="85">
        <f t="shared" si="10"/>
        <v>109.4</v>
      </c>
      <c r="M69" s="88">
        <f t="shared" si="12"/>
        <v>113406.53193000006</v>
      </c>
    </row>
    <row r="70" spans="1:17" x14ac:dyDescent="0.3">
      <c r="B70" s="244"/>
      <c r="C70" s="133"/>
      <c r="D70" s="125"/>
      <c r="F70" s="124"/>
      <c r="I70" s="124"/>
    </row>
    <row r="71" spans="1:17" x14ac:dyDescent="0.3">
      <c r="B71" s="254"/>
      <c r="C71" s="127"/>
      <c r="D71" s="126"/>
      <c r="E71" s="126"/>
      <c r="F71" s="256"/>
      <c r="G71" s="255"/>
      <c r="I71" s="8"/>
      <c r="J71" s="228"/>
      <c r="K71" s="124"/>
    </row>
    <row r="72" spans="1:17" x14ac:dyDescent="0.3">
      <c r="B72" s="245"/>
      <c r="C72" s="127"/>
      <c r="D72" s="126"/>
      <c r="F72" s="125"/>
      <c r="G72" s="124"/>
      <c r="J72" s="257"/>
      <c r="K72" s="257"/>
    </row>
    <row r="73" spans="1:17" x14ac:dyDescent="0.3">
      <c r="B73" s="244"/>
      <c r="C73" s="127"/>
      <c r="D73" s="124"/>
      <c r="G73" s="139"/>
      <c r="I73" s="139"/>
      <c r="K73" s="124"/>
    </row>
    <row r="74" spans="1:17" x14ac:dyDescent="0.3">
      <c r="B74" s="245"/>
      <c r="C74" s="6"/>
    </row>
    <row r="75" spans="1:17" x14ac:dyDescent="0.3">
      <c r="C75" s="6"/>
      <c r="J75" s="258"/>
      <c r="K75" s="258"/>
    </row>
    <row r="76" spans="1:17" x14ac:dyDescent="0.3">
      <c r="C76" s="6"/>
    </row>
    <row r="77" spans="1:17" x14ac:dyDescent="0.3">
      <c r="C77" s="6"/>
    </row>
    <row r="78" spans="1:17" x14ac:dyDescent="0.3">
      <c r="C78" s="6"/>
    </row>
    <row r="79" spans="1:17" x14ac:dyDescent="0.3">
      <c r="C79" s="6"/>
    </row>
    <row r="80" spans="1:17" x14ac:dyDescent="0.3">
      <c r="C80" s="6"/>
    </row>
    <row r="81" spans="3:3" x14ac:dyDescent="0.3">
      <c r="C81" s="6"/>
    </row>
    <row r="82" spans="3:3" x14ac:dyDescent="0.3">
      <c r="C82" s="6"/>
    </row>
    <row r="83" spans="3:3" x14ac:dyDescent="0.3">
      <c r="C83" s="6"/>
    </row>
    <row r="84" spans="3:3" x14ac:dyDescent="0.3">
      <c r="C84" s="6"/>
    </row>
    <row r="85" spans="3:3" x14ac:dyDescent="0.3">
      <c r="C85" s="6"/>
    </row>
    <row r="86" spans="3:3" x14ac:dyDescent="0.3">
      <c r="C86" s="6"/>
    </row>
    <row r="87" spans="3:3" x14ac:dyDescent="0.3">
      <c r="C87" s="6"/>
    </row>
    <row r="88" spans="3:3" x14ac:dyDescent="0.3">
      <c r="C88" s="6"/>
    </row>
    <row r="89" spans="3:3" x14ac:dyDescent="0.3">
      <c r="C89" s="6"/>
    </row>
    <row r="90" spans="3:3" x14ac:dyDescent="0.3">
      <c r="C90" s="6"/>
    </row>
    <row r="91" spans="3:3" x14ac:dyDescent="0.3">
      <c r="C91" s="6"/>
    </row>
    <row r="92" spans="3:3" x14ac:dyDescent="0.3">
      <c r="C92" s="6"/>
    </row>
    <row r="93" spans="3:3" x14ac:dyDescent="0.3">
      <c r="C93" s="6"/>
    </row>
    <row r="94" spans="3:3" x14ac:dyDescent="0.3">
      <c r="C94" s="6"/>
    </row>
    <row r="95" spans="3:3" x14ac:dyDescent="0.3">
      <c r="C95" s="6"/>
    </row>
    <row r="96" spans="3:3" x14ac:dyDescent="0.3">
      <c r="C96" s="6"/>
    </row>
    <row r="97" spans="3:3" x14ac:dyDescent="0.3">
      <c r="C97" s="6"/>
    </row>
    <row r="98" spans="3:3" x14ac:dyDescent="0.3">
      <c r="C98" s="6"/>
    </row>
    <row r="99" spans="3:3" x14ac:dyDescent="0.3">
      <c r="C99" s="6"/>
    </row>
    <row r="100" spans="3:3" x14ac:dyDescent="0.3">
      <c r="C100" s="6"/>
    </row>
    <row r="101" spans="3:3" x14ac:dyDescent="0.3">
      <c r="C101" s="6"/>
    </row>
    <row r="102" spans="3:3" x14ac:dyDescent="0.3">
      <c r="C102" s="6"/>
    </row>
    <row r="103" spans="3:3" x14ac:dyDescent="0.3">
      <c r="C103" s="6"/>
    </row>
    <row r="104" spans="3:3" x14ac:dyDescent="0.3">
      <c r="C104" s="6"/>
    </row>
    <row r="105" spans="3:3" x14ac:dyDescent="0.3">
      <c r="C105" s="6"/>
    </row>
    <row r="106" spans="3:3" x14ac:dyDescent="0.3">
      <c r="C106" s="6"/>
    </row>
    <row r="107" spans="3:3" x14ac:dyDescent="0.3">
      <c r="C107" s="6"/>
    </row>
    <row r="108" spans="3:3" x14ac:dyDescent="0.3">
      <c r="C108" s="6"/>
    </row>
    <row r="109" spans="3:3" x14ac:dyDescent="0.3">
      <c r="C109" s="6"/>
    </row>
    <row r="110" spans="3:3" x14ac:dyDescent="0.3">
      <c r="C110" s="6"/>
    </row>
    <row r="111" spans="3:3" x14ac:dyDescent="0.3">
      <c r="C111" s="6"/>
    </row>
    <row r="112" spans="3:3" x14ac:dyDescent="0.3">
      <c r="C112" s="6"/>
    </row>
    <row r="113" spans="3:3" x14ac:dyDescent="0.3">
      <c r="C113" s="6"/>
    </row>
    <row r="114" spans="3:3" x14ac:dyDescent="0.3">
      <c r="C114" s="6"/>
    </row>
    <row r="115" spans="3:3" x14ac:dyDescent="0.3">
      <c r="C115" s="6"/>
    </row>
    <row r="116" spans="3:3" x14ac:dyDescent="0.3">
      <c r="C116" s="6"/>
    </row>
    <row r="117" spans="3:3" x14ac:dyDescent="0.3">
      <c r="C117" s="6"/>
    </row>
    <row r="118" spans="3:3" x14ac:dyDescent="0.3">
      <c r="C118" s="6"/>
    </row>
    <row r="119" spans="3:3" x14ac:dyDescent="0.3">
      <c r="C119" s="6"/>
    </row>
    <row r="120" spans="3:3" x14ac:dyDescent="0.3">
      <c r="C120" s="6"/>
    </row>
    <row r="121" spans="3:3" x14ac:dyDescent="0.3">
      <c r="C121" s="6"/>
    </row>
    <row r="122" spans="3:3" x14ac:dyDescent="0.3">
      <c r="C122" s="6"/>
    </row>
    <row r="123" spans="3:3" x14ac:dyDescent="0.3">
      <c r="C123" s="6"/>
    </row>
    <row r="124" spans="3:3" x14ac:dyDescent="0.3">
      <c r="C124" s="6"/>
    </row>
    <row r="125" spans="3:3" x14ac:dyDescent="0.3">
      <c r="C125" s="6"/>
    </row>
    <row r="126" spans="3:3" x14ac:dyDescent="0.3">
      <c r="C126" s="6"/>
    </row>
    <row r="127" spans="3:3" x14ac:dyDescent="0.3">
      <c r="C127" s="6"/>
    </row>
    <row r="128" spans="3:3" x14ac:dyDescent="0.3">
      <c r="C128" s="6"/>
    </row>
    <row r="129" spans="3:3" x14ac:dyDescent="0.3">
      <c r="C129" s="6"/>
    </row>
    <row r="130" spans="3:3" x14ac:dyDescent="0.3">
      <c r="C130" s="6"/>
    </row>
    <row r="131" spans="3:3" x14ac:dyDescent="0.3">
      <c r="C131" s="6"/>
    </row>
    <row r="132" spans="3:3" x14ac:dyDescent="0.3">
      <c r="C132" s="6"/>
    </row>
    <row r="133" spans="3:3" x14ac:dyDescent="0.3">
      <c r="C133" s="6"/>
    </row>
    <row r="134" spans="3:3" x14ac:dyDescent="0.3">
      <c r="C134" s="6"/>
    </row>
    <row r="135" spans="3:3" x14ac:dyDescent="0.3">
      <c r="C135" s="6"/>
    </row>
    <row r="136" spans="3:3" x14ac:dyDescent="0.3">
      <c r="C136" s="6"/>
    </row>
    <row r="137" spans="3:3" x14ac:dyDescent="0.3">
      <c r="C137" s="6"/>
    </row>
    <row r="138" spans="3:3" x14ac:dyDescent="0.3">
      <c r="C138" s="6"/>
    </row>
    <row r="139" spans="3:3" x14ac:dyDescent="0.3">
      <c r="C139" s="6"/>
    </row>
    <row r="140" spans="3:3" x14ac:dyDescent="0.3">
      <c r="C140" s="6"/>
    </row>
    <row r="141" spans="3:3" x14ac:dyDescent="0.3">
      <c r="C141" s="6"/>
    </row>
    <row r="142" spans="3:3" x14ac:dyDescent="0.3">
      <c r="C142" s="6"/>
    </row>
    <row r="143" spans="3:3" x14ac:dyDescent="0.3">
      <c r="C143" s="6"/>
    </row>
    <row r="144" spans="3:3" x14ac:dyDescent="0.3">
      <c r="C144" s="6"/>
    </row>
    <row r="145" spans="3:3" x14ac:dyDescent="0.3">
      <c r="C145" s="6"/>
    </row>
    <row r="146" spans="3:3" x14ac:dyDescent="0.3">
      <c r="C146" s="6"/>
    </row>
    <row r="147" spans="3:3" x14ac:dyDescent="0.3">
      <c r="C147" s="6"/>
    </row>
    <row r="148" spans="3:3" x14ac:dyDescent="0.3">
      <c r="C148" s="6"/>
    </row>
    <row r="149" spans="3:3" x14ac:dyDescent="0.3">
      <c r="C149" s="6"/>
    </row>
    <row r="150" spans="3:3" x14ac:dyDescent="0.3">
      <c r="C150" s="6"/>
    </row>
    <row r="151" spans="3:3" x14ac:dyDescent="0.3">
      <c r="C151" s="6"/>
    </row>
    <row r="152" spans="3:3" x14ac:dyDescent="0.3">
      <c r="C152" s="6"/>
    </row>
    <row r="153" spans="3:3" x14ac:dyDescent="0.3">
      <c r="C153" s="6"/>
    </row>
    <row r="154" spans="3:3" x14ac:dyDescent="0.3">
      <c r="C154" s="6"/>
    </row>
    <row r="155" spans="3:3" x14ac:dyDescent="0.3">
      <c r="C155" s="6"/>
    </row>
    <row r="156" spans="3:3" x14ac:dyDescent="0.3">
      <c r="C156" s="6"/>
    </row>
    <row r="157" spans="3:3" x14ac:dyDescent="0.3">
      <c r="C157" s="6"/>
    </row>
    <row r="158" spans="3:3" x14ac:dyDescent="0.3">
      <c r="C158" s="6"/>
    </row>
    <row r="159" spans="3:3" x14ac:dyDescent="0.3">
      <c r="C159" s="6"/>
    </row>
    <row r="160" spans="3:3" x14ac:dyDescent="0.3">
      <c r="C160" s="6"/>
    </row>
    <row r="161" spans="3:3" x14ac:dyDescent="0.3">
      <c r="C161" s="6"/>
    </row>
    <row r="162" spans="3:3" x14ac:dyDescent="0.3">
      <c r="C162" s="6"/>
    </row>
    <row r="163" spans="3:3" x14ac:dyDescent="0.3">
      <c r="C163" s="6"/>
    </row>
    <row r="164" spans="3:3" x14ac:dyDescent="0.3">
      <c r="C164" s="6"/>
    </row>
    <row r="165" spans="3:3" x14ac:dyDescent="0.3">
      <c r="C165" s="6"/>
    </row>
    <row r="166" spans="3:3" x14ac:dyDescent="0.3">
      <c r="C166" s="6"/>
    </row>
    <row r="167" spans="3:3" x14ac:dyDescent="0.3">
      <c r="C167" s="6"/>
    </row>
    <row r="168" spans="3:3" x14ac:dyDescent="0.3">
      <c r="C168" s="6"/>
    </row>
    <row r="169" spans="3:3" x14ac:dyDescent="0.3">
      <c r="C169" s="6"/>
    </row>
    <row r="170" spans="3:3" x14ac:dyDescent="0.3">
      <c r="C170" s="6"/>
    </row>
    <row r="171" spans="3:3" x14ac:dyDescent="0.3">
      <c r="C171" s="6"/>
    </row>
    <row r="172" spans="3:3" x14ac:dyDescent="0.3">
      <c r="C172" s="6"/>
    </row>
    <row r="173" spans="3:3" x14ac:dyDescent="0.3">
      <c r="C173" s="6"/>
    </row>
    <row r="174" spans="3:3" x14ac:dyDescent="0.3">
      <c r="C174" s="6"/>
    </row>
    <row r="175" spans="3:3" x14ac:dyDescent="0.3">
      <c r="C175" s="6"/>
    </row>
    <row r="176" spans="3:3" x14ac:dyDescent="0.3">
      <c r="C176" s="6"/>
    </row>
    <row r="177" spans="3:3" x14ac:dyDescent="0.3">
      <c r="C177" s="6"/>
    </row>
    <row r="178" spans="3:3" x14ac:dyDescent="0.3">
      <c r="C178" s="6"/>
    </row>
    <row r="179" spans="3:3" x14ac:dyDescent="0.3">
      <c r="C179" s="6"/>
    </row>
    <row r="180" spans="3:3" x14ac:dyDescent="0.3">
      <c r="C180" s="6"/>
    </row>
    <row r="181" spans="3:3" x14ac:dyDescent="0.3">
      <c r="C181" s="6"/>
    </row>
    <row r="182" spans="3:3" x14ac:dyDescent="0.3">
      <c r="C182" s="6"/>
    </row>
    <row r="183" spans="3:3" x14ac:dyDescent="0.3">
      <c r="C183" s="6"/>
    </row>
  </sheetData>
  <customSheetViews>
    <customSheetView guid="{7AE9D5E0-FA7A-4B6A-A2B5-6CF3053A2DC6}" scale="75" showPageBreaks="1" fitToPage="1" printArea="1" hiddenColumns="1" showRuler="0">
      <pane xSplit="1" ySplit="8" topLeftCell="B21" activePane="bottomRight" state="frozen"/>
      <selection pane="bottomRight" activeCell="N37" sqref="N37"/>
      <rowBreaks count="1" manualBreakCount="1">
        <brk id="30" max="16" man="1"/>
      </rowBreaks>
      <colBreaks count="1" manualBreakCount="1">
        <brk id="13" max="33" man="1"/>
      </colBreaks>
      <pageMargins left="0.2" right="0" top="0.22" bottom="0.11811023622047245" header="0" footer="7.874015748031496E-2"/>
      <printOptions horizontalCentered="1"/>
      <pageSetup paperSize="9" scale="61" orientation="landscape" r:id="rId1"/>
      <headerFooter alignWithMargins="0"/>
    </customSheetView>
    <customSheetView guid="{84A18A64-138D-43B1-A16F-9F8D60F4A604}" scale="85" showPageBreaks="1" fitToPage="1" showRuler="0">
      <pane xSplit="1" ySplit="8" topLeftCell="J21" activePane="bottomRight" state="frozen"/>
      <selection pane="bottomRight" activeCell="N33" sqref="N33"/>
      <rowBreaks count="2" manualBreakCount="2">
        <brk id="30" max="16" man="1"/>
        <brk id="35" max="16383" man="1"/>
      </rowBreaks>
      <colBreaks count="2" manualBreakCount="2">
        <brk id="13" max="33" man="1"/>
        <brk id="17" max="1048575" man="1"/>
      </colBreaks>
      <pageMargins left="0.2" right="0" top="0.22" bottom="0.11811023622047245" header="0" footer="7.874015748031496E-2"/>
      <printOptions horizontalCentered="1"/>
      <pageSetup paperSize="9" scale="59" orientation="landscape" r:id="rId2"/>
      <headerFooter alignWithMargins="0"/>
    </customSheetView>
  </customSheetViews>
  <mergeCells count="16">
    <mergeCell ref="J5:M5"/>
    <mergeCell ref="J6:J7"/>
    <mergeCell ref="B5:D5"/>
    <mergeCell ref="B6:B7"/>
    <mergeCell ref="A1:M1"/>
    <mergeCell ref="A2:M2"/>
    <mergeCell ref="A3:M3"/>
    <mergeCell ref="A5:A7"/>
    <mergeCell ref="F5:I5"/>
    <mergeCell ref="K6:K7"/>
    <mergeCell ref="L6:M6"/>
    <mergeCell ref="F6:F7"/>
    <mergeCell ref="G6:G7"/>
    <mergeCell ref="C6:C7"/>
    <mergeCell ref="H6:I6"/>
    <mergeCell ref="D6:D7"/>
  </mergeCells>
  <phoneticPr fontId="20" type="noConversion"/>
  <printOptions horizontalCentered="1"/>
  <pageMargins left="0.19685039370078741" right="0" top="0.47244094488188981" bottom="0.31496062992125984" header="0.39370078740157483" footer="7.874015748031496E-2"/>
  <pageSetup paperSize="9" scale="50" fitToHeight="2" orientation="landscape" r:id="rId3"/>
  <headerFooter alignWithMargins="0"/>
  <ignoredErrors>
    <ignoredError sqref="B13:C13 J13:K13 F13" formulaRange="1"/>
    <ignoredError sqref="I13 M13 G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Q79"/>
  <sheetViews>
    <sheetView zoomScale="70" zoomScaleNormal="70" workbookViewId="0">
      <pane xSplit="1" ySplit="7" topLeftCell="B8" activePane="bottomRight" state="frozen"/>
      <selection activeCell="B4" sqref="B4"/>
      <selection pane="topRight" activeCell="B4" sqref="B4"/>
      <selection pane="bottomLeft" activeCell="B4" sqref="B4"/>
      <selection pane="bottomRight" activeCell="C74" sqref="C74"/>
    </sheetView>
  </sheetViews>
  <sheetFormatPr defaultColWidth="9.140625" defaultRowHeight="15.75" x14ac:dyDescent="0.25"/>
  <cols>
    <col min="1" max="1" width="54.42578125" style="2" customWidth="1"/>
    <col min="2" max="3" width="22.7109375" style="2" customWidth="1"/>
    <col min="4" max="4" width="20.42578125" style="2" customWidth="1"/>
    <col min="5" max="5" width="20.28515625" style="2" customWidth="1"/>
    <col min="6" max="7" width="22.7109375" style="2" customWidth="1"/>
    <col min="8" max="8" width="19.42578125" style="2" customWidth="1"/>
    <col min="9" max="9" width="20.7109375" style="2" customWidth="1"/>
    <col min="10" max="14" width="19.140625" style="9" customWidth="1"/>
    <col min="15" max="16384" width="9.140625" style="2"/>
  </cols>
  <sheetData>
    <row r="1" spans="1:14" ht="23.45" customHeight="1" x14ac:dyDescent="0.25">
      <c r="A1" s="277" t="s">
        <v>16</v>
      </c>
      <c r="B1" s="277"/>
      <c r="C1" s="277"/>
      <c r="D1" s="277"/>
      <c r="E1" s="277"/>
      <c r="F1" s="277"/>
      <c r="G1" s="277"/>
      <c r="H1" s="277"/>
      <c r="I1" s="277"/>
    </row>
    <row r="2" spans="1:14" ht="24.6" customHeight="1" x14ac:dyDescent="0.25">
      <c r="A2" s="277" t="s">
        <v>147</v>
      </c>
      <c r="B2" s="277"/>
      <c r="C2" s="277"/>
      <c r="D2" s="277"/>
      <c r="E2" s="277"/>
      <c r="F2" s="277"/>
      <c r="G2" s="277"/>
      <c r="H2" s="277"/>
      <c r="I2" s="277"/>
    </row>
    <row r="3" spans="1:14" ht="24" customHeight="1" x14ac:dyDescent="0.25">
      <c r="A3" s="292"/>
      <c r="B3" s="292"/>
      <c r="C3" s="292"/>
      <c r="D3" s="292"/>
      <c r="E3" s="292"/>
      <c r="F3" s="292"/>
      <c r="G3" s="292"/>
      <c r="H3" s="292"/>
      <c r="I3" s="292"/>
    </row>
    <row r="4" spans="1:14" ht="22.9" customHeight="1" thickBot="1" x14ac:dyDescent="0.35">
      <c r="A4" s="1"/>
      <c r="B4" s="13"/>
      <c r="C4" s="1"/>
      <c r="D4" s="8"/>
      <c r="E4" s="14"/>
      <c r="F4" s="8"/>
      <c r="G4" s="8"/>
      <c r="H4" s="8"/>
      <c r="I4" s="15" t="s">
        <v>1</v>
      </c>
    </row>
    <row r="5" spans="1:14" ht="39.6" customHeight="1" x14ac:dyDescent="0.25">
      <c r="A5" s="278" t="s">
        <v>27</v>
      </c>
      <c r="B5" s="282" t="s">
        <v>23</v>
      </c>
      <c r="C5" s="282"/>
      <c r="D5" s="282"/>
      <c r="E5" s="283"/>
      <c r="F5" s="293" t="s">
        <v>21</v>
      </c>
      <c r="G5" s="294"/>
      <c r="H5" s="294"/>
      <c r="I5" s="295"/>
    </row>
    <row r="6" spans="1:14" ht="24" customHeight="1" x14ac:dyDescent="0.25">
      <c r="A6" s="279"/>
      <c r="B6" s="296" t="s">
        <v>148</v>
      </c>
      <c r="C6" s="296" t="s">
        <v>149</v>
      </c>
      <c r="D6" s="287" t="s">
        <v>10</v>
      </c>
      <c r="E6" s="289"/>
      <c r="F6" s="298" t="s">
        <v>148</v>
      </c>
      <c r="G6" s="298" t="s">
        <v>149</v>
      </c>
      <c r="H6" s="284" t="s">
        <v>10</v>
      </c>
      <c r="I6" s="286"/>
    </row>
    <row r="7" spans="1:14" ht="34.5" customHeight="1" thickBot="1" x14ac:dyDescent="0.3">
      <c r="A7" s="280"/>
      <c r="B7" s="297"/>
      <c r="C7" s="297"/>
      <c r="D7" s="26" t="s">
        <v>11</v>
      </c>
      <c r="E7" s="27" t="s">
        <v>7</v>
      </c>
      <c r="F7" s="299"/>
      <c r="G7" s="299"/>
      <c r="H7" s="28" t="s">
        <v>8</v>
      </c>
      <c r="I7" s="29" t="s">
        <v>7</v>
      </c>
    </row>
    <row r="8" spans="1:14" s="3" customFormat="1" ht="30" customHeight="1" thickBot="1" x14ac:dyDescent="0.3">
      <c r="A8" s="193" t="s">
        <v>31</v>
      </c>
      <c r="B8" s="33">
        <v>235763.17892000001</v>
      </c>
      <c r="C8" s="33">
        <f>'Власні '!C8</f>
        <v>300626.3251800001</v>
      </c>
      <c r="D8" s="34">
        <f>IF(C8&gt;0,ROUND(C8*100/B8,1), )</f>
        <v>127.5</v>
      </c>
      <c r="E8" s="92">
        <f>C8-B8</f>
        <v>64863.146260000096</v>
      </c>
      <c r="F8" s="96">
        <v>200769.76105999999</v>
      </c>
      <c r="G8" s="90">
        <f>'Власні '!K8</f>
        <v>250111.81349</v>
      </c>
      <c r="H8" s="86">
        <f>IF(G8&gt;0,ROUND(G8*100/F8,1), )</f>
        <v>124.6</v>
      </c>
      <c r="I8" s="91">
        <f>G8-F8</f>
        <v>49342.052430000011</v>
      </c>
      <c r="J8" s="9"/>
      <c r="K8" s="9"/>
      <c r="L8" s="16"/>
      <c r="M8" s="18"/>
      <c r="N8" s="9"/>
    </row>
    <row r="9" spans="1:14" s="4" customFormat="1" ht="30" customHeight="1" x14ac:dyDescent="0.25">
      <c r="A9" s="194" t="s">
        <v>29</v>
      </c>
      <c r="B9" s="38">
        <v>10.433249999999999</v>
      </c>
      <c r="C9" s="38">
        <f>'Власні '!C9</f>
        <v>0</v>
      </c>
      <c r="D9" s="43">
        <f>IF(C9&gt;0,ROUND(C9*100/B9,1), )</f>
        <v>0</v>
      </c>
      <c r="E9" s="93">
        <f t="shared" ref="E9:E12" si="0">C9-B9</f>
        <v>-10.433249999999999</v>
      </c>
      <c r="F9" s="97"/>
      <c r="G9" s="98"/>
      <c r="H9" s="99">
        <f t="shared" ref="H9:H68" si="1">IF(G9&gt;0,ROUND(G9*100/F9,1), )</f>
        <v>0</v>
      </c>
      <c r="I9" s="100">
        <f t="shared" ref="I9:I67" si="2">G9-F9</f>
        <v>0</v>
      </c>
      <c r="J9" s="20"/>
      <c r="K9" s="20"/>
      <c r="L9" s="19"/>
      <c r="M9" s="21"/>
      <c r="N9" s="20"/>
    </row>
    <row r="10" spans="1:14" s="4" customFormat="1" ht="30" customHeight="1" x14ac:dyDescent="0.25">
      <c r="A10" s="195" t="s">
        <v>32</v>
      </c>
      <c r="B10" s="42">
        <v>10.83869</v>
      </c>
      <c r="C10" s="42">
        <f>'Власні '!C10</f>
        <v>0</v>
      </c>
      <c r="D10" s="43">
        <f>IF(C10&gt;0,ROUND(C10*100/B10,1), )</f>
        <v>0</v>
      </c>
      <c r="E10" s="71">
        <f t="shared" si="0"/>
        <v>-10.83869</v>
      </c>
      <c r="F10" s="101"/>
      <c r="G10" s="102"/>
      <c r="H10" s="103">
        <f t="shared" si="1"/>
        <v>0</v>
      </c>
      <c r="I10" s="104">
        <f t="shared" si="2"/>
        <v>0</v>
      </c>
      <c r="J10" s="20"/>
      <c r="K10" s="20"/>
      <c r="L10" s="19"/>
      <c r="M10" s="21"/>
      <c r="N10" s="20"/>
    </row>
    <row r="11" spans="1:14" s="4" customFormat="1" ht="30" customHeight="1" x14ac:dyDescent="0.25">
      <c r="A11" s="195" t="s">
        <v>33</v>
      </c>
      <c r="B11" s="42">
        <v>15.154999999999999</v>
      </c>
      <c r="C11" s="42">
        <f>'Власні '!C11</f>
        <v>26.105</v>
      </c>
      <c r="D11" s="43">
        <f t="shared" ref="D11:D67" si="3">IF(C11&gt;0,ROUND(C11*100/B11,1), )</f>
        <v>172.3</v>
      </c>
      <c r="E11" s="71">
        <f t="shared" si="0"/>
        <v>10.950000000000001</v>
      </c>
      <c r="F11" s="105"/>
      <c r="G11" s="102"/>
      <c r="H11" s="103">
        <f t="shared" si="1"/>
        <v>0</v>
      </c>
      <c r="I11" s="104">
        <f t="shared" si="2"/>
        <v>0</v>
      </c>
      <c r="J11" s="20"/>
      <c r="K11" s="20"/>
      <c r="L11" s="19"/>
      <c r="M11" s="21"/>
      <c r="N11" s="20"/>
    </row>
    <row r="12" spans="1:14" s="5" customFormat="1" ht="30" customHeight="1" thickBot="1" x14ac:dyDescent="0.3">
      <c r="A12" s="196" t="s">
        <v>30</v>
      </c>
      <c r="B12" s="47">
        <v>166.04300000000001</v>
      </c>
      <c r="C12" s="47">
        <f>'Власні '!C12</f>
        <v>140.00304</v>
      </c>
      <c r="D12" s="48">
        <f t="shared" si="3"/>
        <v>84.3</v>
      </c>
      <c r="E12" s="94">
        <f t="shared" si="0"/>
        <v>-26.039960000000008</v>
      </c>
      <c r="F12" s="106"/>
      <c r="G12" s="107"/>
      <c r="H12" s="108">
        <f t="shared" si="1"/>
        <v>0</v>
      </c>
      <c r="I12" s="109">
        <f t="shared" si="2"/>
        <v>0</v>
      </c>
      <c r="J12" s="20"/>
      <c r="K12" s="20"/>
      <c r="L12" s="19"/>
      <c r="M12" s="21"/>
      <c r="N12" s="23"/>
    </row>
    <row r="13" spans="1:14" s="4" customFormat="1" ht="30" customHeight="1" thickBot="1" x14ac:dyDescent="0.3">
      <c r="A13" s="197" t="s">
        <v>12</v>
      </c>
      <c r="B13" s="51">
        <f>SUM(B9:B12)</f>
        <v>202.46994000000001</v>
      </c>
      <c r="C13" s="51">
        <f>SUM(C9:C12)</f>
        <v>166.10803999999999</v>
      </c>
      <c r="D13" s="52">
        <f t="shared" si="3"/>
        <v>82</v>
      </c>
      <c r="E13" s="95">
        <f>SUM(E10:E12)</f>
        <v>-25.928650000000005</v>
      </c>
      <c r="F13" s="110">
        <f>SUM(F9:F12)</f>
        <v>0</v>
      </c>
      <c r="G13" s="111">
        <f>SUM(G9:G12)</f>
        <v>0</v>
      </c>
      <c r="H13" s="86">
        <f t="shared" si="1"/>
        <v>0</v>
      </c>
      <c r="I13" s="91">
        <f>SUM(I10:I12)</f>
        <v>0</v>
      </c>
      <c r="J13" s="20"/>
      <c r="K13" s="20"/>
      <c r="L13" s="19"/>
      <c r="M13" s="21"/>
      <c r="N13" s="20"/>
    </row>
    <row r="14" spans="1:14" s="4" customFormat="1" ht="30" customHeight="1" x14ac:dyDescent="0.25">
      <c r="A14" s="194" t="s">
        <v>28</v>
      </c>
      <c r="B14" s="41">
        <v>2926.2689900000005</v>
      </c>
      <c r="C14" s="41">
        <f>'Власні '!C14</f>
        <v>4009.3342399999997</v>
      </c>
      <c r="D14" s="39">
        <f t="shared" si="3"/>
        <v>137</v>
      </c>
      <c r="E14" s="93">
        <f t="shared" ref="E14:E67" si="4">C14-B14</f>
        <v>1083.0652499999992</v>
      </c>
      <c r="F14" s="97">
        <v>1152.27151</v>
      </c>
      <c r="G14" s="98">
        <f>'Власні '!K14</f>
        <v>1738.5482500000001</v>
      </c>
      <c r="H14" s="99">
        <f t="shared" si="1"/>
        <v>150.9</v>
      </c>
      <c r="I14" s="100">
        <f t="shared" si="2"/>
        <v>586.27674000000002</v>
      </c>
      <c r="J14" s="20"/>
      <c r="K14" s="20"/>
      <c r="L14" s="19"/>
      <c r="M14" s="21"/>
      <c r="N14" s="20"/>
    </row>
    <row r="15" spans="1:14" s="4" customFormat="1" ht="30" customHeight="1" x14ac:dyDescent="0.25">
      <c r="A15" s="187" t="s">
        <v>67</v>
      </c>
      <c r="B15" s="45">
        <v>7194.565059999999</v>
      </c>
      <c r="C15" s="45">
        <f>'Власні '!C15</f>
        <v>9254.5179200000002</v>
      </c>
      <c r="D15" s="43">
        <f t="shared" si="3"/>
        <v>128.6</v>
      </c>
      <c r="E15" s="71">
        <f t="shared" si="4"/>
        <v>2059.9528600000012</v>
      </c>
      <c r="F15" s="105">
        <v>3780.5326799999998</v>
      </c>
      <c r="G15" s="102">
        <f>'Власні '!K15</f>
        <v>4973.0384500000009</v>
      </c>
      <c r="H15" s="103">
        <f t="shared" si="1"/>
        <v>131.5</v>
      </c>
      <c r="I15" s="104">
        <f t="shared" si="2"/>
        <v>1192.5057700000011</v>
      </c>
      <c r="J15" s="20"/>
      <c r="K15" s="20"/>
      <c r="L15" s="19"/>
      <c r="M15" s="21"/>
      <c r="N15" s="20"/>
    </row>
    <row r="16" spans="1:14" s="4" customFormat="1" ht="30" customHeight="1" x14ac:dyDescent="0.25">
      <c r="A16" s="187" t="s">
        <v>34</v>
      </c>
      <c r="B16" s="45">
        <v>7190.9504699999989</v>
      </c>
      <c r="C16" s="45">
        <f>'Власні '!C16</f>
        <v>10988.629640000003</v>
      </c>
      <c r="D16" s="43">
        <f t="shared" si="3"/>
        <v>152.80000000000001</v>
      </c>
      <c r="E16" s="71">
        <f t="shared" si="4"/>
        <v>3797.679170000004</v>
      </c>
      <c r="F16" s="105">
        <v>2776.92409</v>
      </c>
      <c r="G16" s="102">
        <f>'Власні '!K16</f>
        <v>4934.5388599999997</v>
      </c>
      <c r="H16" s="103">
        <f t="shared" si="1"/>
        <v>177.7</v>
      </c>
      <c r="I16" s="104">
        <f t="shared" si="2"/>
        <v>2157.6147699999997</v>
      </c>
      <c r="J16" s="20"/>
      <c r="K16" s="20"/>
      <c r="L16" s="19"/>
      <c r="M16" s="21"/>
      <c r="N16" s="20"/>
    </row>
    <row r="17" spans="1:17" s="4" customFormat="1" ht="30" customHeight="1" x14ac:dyDescent="0.25">
      <c r="A17" s="187" t="s">
        <v>35</v>
      </c>
      <c r="B17" s="45">
        <v>10202.748920000002</v>
      </c>
      <c r="C17" s="45">
        <f>'Власні '!C17</f>
        <v>13271.628739999996</v>
      </c>
      <c r="D17" s="43">
        <f t="shared" si="3"/>
        <v>130.1</v>
      </c>
      <c r="E17" s="71">
        <f t="shared" si="4"/>
        <v>3068.8798199999947</v>
      </c>
      <c r="F17" s="105">
        <v>4403.1931299999997</v>
      </c>
      <c r="G17" s="102">
        <f>'Власні '!K17</f>
        <v>6874.3142500000004</v>
      </c>
      <c r="H17" s="103">
        <f t="shared" si="1"/>
        <v>156.1</v>
      </c>
      <c r="I17" s="104">
        <f t="shared" si="2"/>
        <v>2471.1211200000007</v>
      </c>
      <c r="J17" s="20"/>
      <c r="K17" s="20"/>
      <c r="L17" s="19"/>
      <c r="M17" s="21"/>
      <c r="N17" s="20"/>
    </row>
    <row r="18" spans="1:17" s="4" customFormat="1" ht="30" customHeight="1" x14ac:dyDescent="0.25">
      <c r="A18" s="187" t="s">
        <v>68</v>
      </c>
      <c r="B18" s="45">
        <v>6718.0552400000006</v>
      </c>
      <c r="C18" s="45">
        <f>'Власні '!C18</f>
        <v>8419.6393699999971</v>
      </c>
      <c r="D18" s="43">
        <f t="shared" si="3"/>
        <v>125.3</v>
      </c>
      <c r="E18" s="71">
        <f t="shared" si="4"/>
        <v>1701.5841299999965</v>
      </c>
      <c r="F18" s="105">
        <v>3717.9408000000003</v>
      </c>
      <c r="G18" s="102">
        <f>'Власні '!K18</f>
        <v>4526.2902699999995</v>
      </c>
      <c r="H18" s="103">
        <f t="shared" si="1"/>
        <v>121.7</v>
      </c>
      <c r="I18" s="104">
        <f t="shared" si="2"/>
        <v>808.3494699999992</v>
      </c>
      <c r="J18" s="20"/>
      <c r="K18" s="20"/>
      <c r="L18" s="19"/>
      <c r="M18" s="21"/>
      <c r="N18" s="20"/>
    </row>
    <row r="19" spans="1:17" s="4" customFormat="1" ht="30" customHeight="1" x14ac:dyDescent="0.25">
      <c r="A19" s="187" t="s">
        <v>69</v>
      </c>
      <c r="B19" s="45">
        <v>17327.80978</v>
      </c>
      <c r="C19" s="45">
        <f>'Власні '!C19</f>
        <v>20177.319930000001</v>
      </c>
      <c r="D19" s="43">
        <f t="shared" si="3"/>
        <v>116.4</v>
      </c>
      <c r="E19" s="71">
        <f t="shared" si="4"/>
        <v>2849.5101500000019</v>
      </c>
      <c r="F19" s="105">
        <v>7866.9058599999998</v>
      </c>
      <c r="G19" s="102">
        <f>'Власні '!K19</f>
        <v>9910.769400000001</v>
      </c>
      <c r="H19" s="103">
        <f t="shared" si="1"/>
        <v>126</v>
      </c>
      <c r="I19" s="104">
        <f t="shared" si="2"/>
        <v>2043.8635400000012</v>
      </c>
      <c r="J19" s="20"/>
      <c r="K19" s="20"/>
      <c r="L19" s="19"/>
      <c r="M19" s="21"/>
      <c r="N19" s="20"/>
    </row>
    <row r="20" spans="1:17" s="4" customFormat="1" ht="30" customHeight="1" x14ac:dyDescent="0.25">
      <c r="A20" s="187" t="s">
        <v>70</v>
      </c>
      <c r="B20" s="45">
        <v>4709.8837999999996</v>
      </c>
      <c r="C20" s="45">
        <f>'Власні '!C20</f>
        <v>4854.0498299999999</v>
      </c>
      <c r="D20" s="43">
        <f t="shared" si="3"/>
        <v>103.1</v>
      </c>
      <c r="E20" s="71">
        <f t="shared" si="4"/>
        <v>144.16603000000032</v>
      </c>
      <c r="F20" s="105">
        <v>1924.5187700000001</v>
      </c>
      <c r="G20" s="102">
        <f>'Власні '!K20</f>
        <v>2847.8673799999997</v>
      </c>
      <c r="H20" s="103">
        <f t="shared" si="1"/>
        <v>148</v>
      </c>
      <c r="I20" s="104">
        <f t="shared" si="2"/>
        <v>923.34860999999955</v>
      </c>
      <c r="J20" s="20"/>
      <c r="K20" s="20"/>
      <c r="L20" s="19"/>
      <c r="M20" s="21"/>
      <c r="N20" s="20"/>
    </row>
    <row r="21" spans="1:17" s="4" customFormat="1" ht="30" customHeight="1" x14ac:dyDescent="0.25">
      <c r="A21" s="187" t="s">
        <v>36</v>
      </c>
      <c r="B21" s="45">
        <v>8736.7925499999965</v>
      </c>
      <c r="C21" s="45">
        <f>'Власні '!C21</f>
        <v>11265.11634</v>
      </c>
      <c r="D21" s="43">
        <f t="shared" si="3"/>
        <v>128.9</v>
      </c>
      <c r="E21" s="71">
        <f t="shared" si="4"/>
        <v>2528.323790000004</v>
      </c>
      <c r="F21" s="105">
        <v>4475.0001099999999</v>
      </c>
      <c r="G21" s="102">
        <f>'Власні '!K21</f>
        <v>6113.0433500000008</v>
      </c>
      <c r="H21" s="103">
        <f t="shared" si="1"/>
        <v>136.6</v>
      </c>
      <c r="I21" s="104">
        <f t="shared" si="2"/>
        <v>1638.0432400000009</v>
      </c>
      <c r="J21" s="20"/>
      <c r="K21" s="20"/>
      <c r="L21" s="19"/>
      <c r="M21" s="21"/>
      <c r="N21" s="20"/>
    </row>
    <row r="22" spans="1:17" s="4" customFormat="1" ht="30" customHeight="1" x14ac:dyDescent="0.25">
      <c r="A22" s="187" t="s">
        <v>37</v>
      </c>
      <c r="B22" s="45">
        <v>2793.6572999999994</v>
      </c>
      <c r="C22" s="45">
        <f>'Власні '!C22</f>
        <v>3722.78235</v>
      </c>
      <c r="D22" s="43">
        <f t="shared" si="3"/>
        <v>133.30000000000001</v>
      </c>
      <c r="E22" s="71">
        <f t="shared" si="4"/>
        <v>929.12505000000056</v>
      </c>
      <c r="F22" s="105">
        <v>1420.9815599999997</v>
      </c>
      <c r="G22" s="102">
        <f>'Власні '!K22</f>
        <v>1720.5794100000001</v>
      </c>
      <c r="H22" s="103">
        <f t="shared" si="1"/>
        <v>121.1</v>
      </c>
      <c r="I22" s="104">
        <f t="shared" si="2"/>
        <v>299.59785000000034</v>
      </c>
      <c r="J22" s="20"/>
      <c r="K22" s="20"/>
      <c r="L22" s="19"/>
      <c r="M22" s="21"/>
      <c r="N22" s="20"/>
    </row>
    <row r="23" spans="1:17" s="4" customFormat="1" ht="30" customHeight="1" x14ac:dyDescent="0.25">
      <c r="A23" s="187" t="s">
        <v>38</v>
      </c>
      <c r="B23" s="243">
        <v>6210.6436100000001</v>
      </c>
      <c r="C23" s="45">
        <f>'Власні '!C23</f>
        <v>7783.2390799999994</v>
      </c>
      <c r="D23" s="43">
        <f t="shared" si="3"/>
        <v>125.3</v>
      </c>
      <c r="E23" s="71">
        <f t="shared" si="4"/>
        <v>1572.5954699999993</v>
      </c>
      <c r="F23" s="105">
        <v>3448.1263900000004</v>
      </c>
      <c r="G23" s="102">
        <f>'Власні '!K23</f>
        <v>4307.1591200000003</v>
      </c>
      <c r="H23" s="103">
        <f t="shared" si="1"/>
        <v>124.9</v>
      </c>
      <c r="I23" s="104">
        <f t="shared" si="2"/>
        <v>859.0327299999999</v>
      </c>
      <c r="J23" s="20"/>
      <c r="K23" s="20"/>
      <c r="L23" s="19"/>
      <c r="M23" s="21"/>
      <c r="N23" s="20"/>
    </row>
    <row r="24" spans="1:17" s="4" customFormat="1" ht="30" customHeight="1" x14ac:dyDescent="0.25">
      <c r="A24" s="187" t="s">
        <v>39</v>
      </c>
      <c r="B24" s="45">
        <v>4463.2418499999994</v>
      </c>
      <c r="C24" s="45">
        <f>'Власні '!C24</f>
        <v>4433.4330199999995</v>
      </c>
      <c r="D24" s="43">
        <f t="shared" si="3"/>
        <v>99.3</v>
      </c>
      <c r="E24" s="71">
        <f t="shared" si="4"/>
        <v>-29.808829999999944</v>
      </c>
      <c r="F24" s="112">
        <v>1890.1853100000001</v>
      </c>
      <c r="G24" s="102">
        <f>'Власні '!K24</f>
        <v>2650.1730999999995</v>
      </c>
      <c r="H24" s="103">
        <f t="shared" si="1"/>
        <v>140.19999999999999</v>
      </c>
      <c r="I24" s="104">
        <f t="shared" si="2"/>
        <v>759.98778999999945</v>
      </c>
      <c r="J24" s="20"/>
      <c r="K24" s="20"/>
      <c r="L24" s="19"/>
      <c r="M24" s="21"/>
      <c r="N24" s="20"/>
    </row>
    <row r="25" spans="1:17" s="4" customFormat="1" ht="30" customHeight="1" x14ac:dyDescent="0.25">
      <c r="A25" s="187" t="s">
        <v>40</v>
      </c>
      <c r="B25" s="45">
        <v>6618.1275099999993</v>
      </c>
      <c r="C25" s="45">
        <f>'Власні '!C25</f>
        <v>6602.1468000000013</v>
      </c>
      <c r="D25" s="43">
        <f t="shared" si="3"/>
        <v>99.8</v>
      </c>
      <c r="E25" s="71">
        <f t="shared" si="4"/>
        <v>-15.980709999997998</v>
      </c>
      <c r="F25" s="105">
        <v>4778.6142200000004</v>
      </c>
      <c r="G25" s="102">
        <f>'Власні '!K25</f>
        <v>4596.8387599999996</v>
      </c>
      <c r="H25" s="103">
        <f t="shared" si="1"/>
        <v>96.2</v>
      </c>
      <c r="I25" s="104">
        <f t="shared" si="2"/>
        <v>-181.77546000000075</v>
      </c>
      <c r="J25" s="20"/>
      <c r="K25" s="20"/>
      <c r="L25" s="19"/>
      <c r="M25" s="21"/>
      <c r="N25" s="20"/>
    </row>
    <row r="26" spans="1:17" s="4" customFormat="1" ht="30" customHeight="1" x14ac:dyDescent="0.25">
      <c r="A26" s="187" t="s">
        <v>41</v>
      </c>
      <c r="B26" s="45">
        <v>9300.5764099999978</v>
      </c>
      <c r="C26" s="45">
        <f>'Власні '!C26</f>
        <v>10472.56235</v>
      </c>
      <c r="D26" s="43">
        <f t="shared" si="3"/>
        <v>112.6</v>
      </c>
      <c r="E26" s="71">
        <f t="shared" si="4"/>
        <v>1171.9859400000023</v>
      </c>
      <c r="F26" s="105">
        <v>3505.5198399999999</v>
      </c>
      <c r="G26" s="102">
        <f>'Власні '!K26</f>
        <v>4539.9052899999997</v>
      </c>
      <c r="H26" s="103">
        <f t="shared" si="1"/>
        <v>129.5</v>
      </c>
      <c r="I26" s="104">
        <f t="shared" si="2"/>
        <v>1034.3854499999998</v>
      </c>
      <c r="J26" s="20"/>
      <c r="K26" s="20"/>
      <c r="L26" s="19"/>
      <c r="M26" s="21"/>
      <c r="N26" s="20"/>
    </row>
    <row r="27" spans="1:17" s="4" customFormat="1" ht="30" customHeight="1" x14ac:dyDescent="0.25">
      <c r="A27" s="187" t="s">
        <v>42</v>
      </c>
      <c r="B27" s="45">
        <v>9531.2448899999999</v>
      </c>
      <c r="C27" s="45">
        <f>'Власні '!C27</f>
        <v>14611.287830000003</v>
      </c>
      <c r="D27" s="43">
        <f t="shared" si="3"/>
        <v>153.30000000000001</v>
      </c>
      <c r="E27" s="71">
        <f t="shared" si="4"/>
        <v>5080.042940000003</v>
      </c>
      <c r="F27" s="105">
        <v>3823.80627</v>
      </c>
      <c r="G27" s="102">
        <f>'Власні '!K27</f>
        <v>6731.099110000001</v>
      </c>
      <c r="H27" s="103">
        <f t="shared" si="1"/>
        <v>176</v>
      </c>
      <c r="I27" s="104">
        <f t="shared" si="2"/>
        <v>2907.292840000001</v>
      </c>
      <c r="J27" s="20"/>
      <c r="K27" s="20"/>
      <c r="L27" s="19"/>
      <c r="M27" s="21"/>
      <c r="N27" s="20"/>
    </row>
    <row r="28" spans="1:17" s="4" customFormat="1" ht="30" customHeight="1" x14ac:dyDescent="0.25">
      <c r="A28" s="187" t="s">
        <v>43</v>
      </c>
      <c r="B28" s="45">
        <v>20513.460439999999</v>
      </c>
      <c r="C28" s="45">
        <f>'Власні '!C28</f>
        <v>29147.150579999998</v>
      </c>
      <c r="D28" s="43">
        <f t="shared" si="3"/>
        <v>142.1</v>
      </c>
      <c r="E28" s="71">
        <f t="shared" si="4"/>
        <v>8633.6901399999988</v>
      </c>
      <c r="F28" s="105">
        <v>9287.1460999999999</v>
      </c>
      <c r="G28" s="102">
        <f>'Власні '!K28</f>
        <v>11878.17332</v>
      </c>
      <c r="H28" s="103">
        <f t="shared" si="1"/>
        <v>127.9</v>
      </c>
      <c r="I28" s="104">
        <f t="shared" si="2"/>
        <v>2591.0272199999999</v>
      </c>
      <c r="J28" s="20"/>
      <c r="K28" s="20"/>
      <c r="L28" s="19"/>
      <c r="M28" s="21"/>
      <c r="N28" s="20"/>
    </row>
    <row r="29" spans="1:17" s="5" customFormat="1" ht="30" customHeight="1" x14ac:dyDescent="0.25">
      <c r="A29" s="187" t="s">
        <v>44</v>
      </c>
      <c r="B29" s="78">
        <v>5473.9263199999987</v>
      </c>
      <c r="C29" s="45">
        <f>'Власні '!C29</f>
        <v>7050.5322000000006</v>
      </c>
      <c r="D29" s="43">
        <f t="shared" si="3"/>
        <v>128.80000000000001</v>
      </c>
      <c r="E29" s="71">
        <f t="shared" si="4"/>
        <v>1576.6058800000019</v>
      </c>
      <c r="F29" s="112">
        <v>1864.36826</v>
      </c>
      <c r="G29" s="102">
        <f>'Власні '!K29</f>
        <v>2499.6512399999997</v>
      </c>
      <c r="H29" s="103">
        <f t="shared" si="1"/>
        <v>134.1</v>
      </c>
      <c r="I29" s="104">
        <f t="shared" si="2"/>
        <v>635.28297999999972</v>
      </c>
      <c r="J29" s="23"/>
      <c r="K29" s="23"/>
      <c r="L29" s="23"/>
      <c r="M29" s="23"/>
      <c r="N29" s="23"/>
    </row>
    <row r="30" spans="1:17" s="5" customFormat="1" ht="30" customHeight="1" x14ac:dyDescent="0.25">
      <c r="A30" s="187" t="s">
        <v>45</v>
      </c>
      <c r="B30" s="78">
        <v>2833.0014900000001</v>
      </c>
      <c r="C30" s="45">
        <f>'Власні '!C30</f>
        <v>2961.8564399999996</v>
      </c>
      <c r="D30" s="43">
        <f t="shared" si="3"/>
        <v>104.5</v>
      </c>
      <c r="E30" s="71">
        <f t="shared" si="4"/>
        <v>128.85494999999946</v>
      </c>
      <c r="F30" s="112">
        <v>1043.68211</v>
      </c>
      <c r="G30" s="102">
        <f>'Власні '!K30</f>
        <v>1114.0612900000001</v>
      </c>
      <c r="H30" s="103">
        <f t="shared" si="1"/>
        <v>106.7</v>
      </c>
      <c r="I30" s="104">
        <f t="shared" si="2"/>
        <v>70.379180000000133</v>
      </c>
      <c r="J30" s="23"/>
      <c r="K30" s="23"/>
      <c r="L30" s="23"/>
      <c r="M30" s="23"/>
      <c r="N30" s="23"/>
    </row>
    <row r="31" spans="1:17" s="4" customFormat="1" ht="30" customHeight="1" x14ac:dyDescent="0.25">
      <c r="A31" s="187" t="s">
        <v>71</v>
      </c>
      <c r="B31" s="78">
        <v>7580.5096099999973</v>
      </c>
      <c r="C31" s="45">
        <f>'Власні '!C31</f>
        <v>9045.4532299999992</v>
      </c>
      <c r="D31" s="43">
        <f t="shared" si="3"/>
        <v>119.3</v>
      </c>
      <c r="E31" s="71">
        <f t="shared" si="4"/>
        <v>1464.9436200000018</v>
      </c>
      <c r="F31" s="112">
        <v>3491.0063500000001</v>
      </c>
      <c r="G31" s="102">
        <f>'Власні '!K31</f>
        <v>4114.5557900000003</v>
      </c>
      <c r="H31" s="103">
        <f t="shared" si="1"/>
        <v>117.9</v>
      </c>
      <c r="I31" s="104">
        <f t="shared" si="2"/>
        <v>623.54944000000023</v>
      </c>
      <c r="J31" s="20"/>
      <c r="K31" s="20"/>
      <c r="L31" s="20"/>
      <c r="M31" s="20"/>
      <c r="N31" s="20"/>
    </row>
    <row r="32" spans="1:17" s="16" customFormat="1" ht="30" customHeight="1" x14ac:dyDescent="0.25">
      <c r="A32" s="188" t="s">
        <v>72</v>
      </c>
      <c r="B32" s="42">
        <v>13539.683520000002</v>
      </c>
      <c r="C32" s="45">
        <f>'Власні '!C32</f>
        <v>14482.752130000001</v>
      </c>
      <c r="D32" s="43">
        <f t="shared" si="3"/>
        <v>107</v>
      </c>
      <c r="E32" s="71">
        <f t="shared" si="4"/>
        <v>943.06860999999844</v>
      </c>
      <c r="F32" s="112">
        <v>6391.0192900000002</v>
      </c>
      <c r="G32" s="102">
        <f>'Власні '!K32</f>
        <v>8325.0088299999989</v>
      </c>
      <c r="H32" s="103">
        <f t="shared" si="1"/>
        <v>130.30000000000001</v>
      </c>
      <c r="I32" s="104">
        <f t="shared" si="2"/>
        <v>1933.9895399999987</v>
      </c>
      <c r="J32" s="9"/>
      <c r="K32" s="9"/>
      <c r="L32" s="9"/>
      <c r="M32" s="9"/>
      <c r="N32" s="9"/>
      <c r="O32" s="2"/>
      <c r="P32" s="2"/>
      <c r="Q32" s="2"/>
    </row>
    <row r="33" spans="1:17" s="16" customFormat="1" ht="30" customHeight="1" x14ac:dyDescent="0.25">
      <c r="A33" s="188" t="s">
        <v>46</v>
      </c>
      <c r="B33" s="42">
        <v>101642.32013000001</v>
      </c>
      <c r="C33" s="45">
        <f>'Власні '!C33</f>
        <v>85054.442299999981</v>
      </c>
      <c r="D33" s="43">
        <f t="shared" si="3"/>
        <v>83.7</v>
      </c>
      <c r="E33" s="71">
        <f t="shared" si="4"/>
        <v>-16587.877830000027</v>
      </c>
      <c r="F33" s="112">
        <v>58534.579409999998</v>
      </c>
      <c r="G33" s="102">
        <f>'Власні '!K33</f>
        <v>60923.400229999999</v>
      </c>
      <c r="H33" s="103">
        <f t="shared" si="1"/>
        <v>104.1</v>
      </c>
      <c r="I33" s="104">
        <f t="shared" si="2"/>
        <v>2388.8208200000008</v>
      </c>
      <c r="J33" s="9"/>
      <c r="K33" s="9"/>
      <c r="L33" s="9"/>
      <c r="M33" s="9"/>
      <c r="N33" s="9"/>
      <c r="O33" s="2"/>
      <c r="P33" s="2"/>
      <c r="Q33" s="2"/>
    </row>
    <row r="34" spans="1:17" s="16" customFormat="1" ht="30" customHeight="1" x14ac:dyDescent="0.25">
      <c r="A34" s="188" t="s">
        <v>73</v>
      </c>
      <c r="B34" s="42">
        <v>21634.110700000008</v>
      </c>
      <c r="C34" s="45">
        <f>'Власні '!C34</f>
        <v>25871.025070000007</v>
      </c>
      <c r="D34" s="43">
        <f t="shared" si="3"/>
        <v>119.6</v>
      </c>
      <c r="E34" s="71">
        <f t="shared" si="4"/>
        <v>4236.9143699999986</v>
      </c>
      <c r="F34" s="112">
        <v>9352.9305300000015</v>
      </c>
      <c r="G34" s="102">
        <f>'Власні '!K34</f>
        <v>11431.527520000001</v>
      </c>
      <c r="H34" s="103">
        <f t="shared" si="1"/>
        <v>122.2</v>
      </c>
      <c r="I34" s="104">
        <f t="shared" si="2"/>
        <v>2078.59699</v>
      </c>
      <c r="J34" s="9"/>
      <c r="K34" s="9"/>
      <c r="L34" s="9"/>
      <c r="M34" s="9"/>
      <c r="N34" s="9"/>
      <c r="O34" s="2"/>
      <c r="P34" s="2"/>
      <c r="Q34" s="2"/>
    </row>
    <row r="35" spans="1:17" s="16" customFormat="1" ht="30" customHeight="1" x14ac:dyDescent="0.25">
      <c r="A35" s="188" t="s">
        <v>47</v>
      </c>
      <c r="B35" s="42">
        <v>12035.211960000001</v>
      </c>
      <c r="C35" s="45">
        <f>'Власні '!C35</f>
        <v>18584.374150000007</v>
      </c>
      <c r="D35" s="43">
        <f t="shared" si="3"/>
        <v>154.4</v>
      </c>
      <c r="E35" s="71">
        <f t="shared" si="4"/>
        <v>6549.1621900000064</v>
      </c>
      <c r="F35" s="112">
        <v>2075.7517600000001</v>
      </c>
      <c r="G35" s="102">
        <f>'Власні '!K35</f>
        <v>3135.20012</v>
      </c>
      <c r="H35" s="103">
        <f t="shared" si="1"/>
        <v>151</v>
      </c>
      <c r="I35" s="104">
        <f t="shared" si="2"/>
        <v>1059.4483599999999</v>
      </c>
      <c r="J35" s="9"/>
      <c r="K35" s="9"/>
      <c r="L35" s="9"/>
      <c r="M35" s="9"/>
      <c r="N35" s="9"/>
      <c r="O35" s="2"/>
      <c r="P35" s="2"/>
      <c r="Q35" s="2"/>
    </row>
    <row r="36" spans="1:17" s="16" customFormat="1" ht="30" customHeight="1" x14ac:dyDescent="0.25">
      <c r="A36" s="188" t="s">
        <v>74</v>
      </c>
      <c r="B36" s="42">
        <v>4849.6057599999976</v>
      </c>
      <c r="C36" s="45">
        <f>'Власні '!C36</f>
        <v>5670.47487</v>
      </c>
      <c r="D36" s="43">
        <f t="shared" si="3"/>
        <v>116.9</v>
      </c>
      <c r="E36" s="71">
        <f t="shared" si="4"/>
        <v>820.86911000000237</v>
      </c>
      <c r="F36" s="112">
        <v>1843.1452999999999</v>
      </c>
      <c r="G36" s="102">
        <f>'Власні '!K36</f>
        <v>2481.3506400000001</v>
      </c>
      <c r="H36" s="103">
        <f t="shared" si="1"/>
        <v>134.6</v>
      </c>
      <c r="I36" s="104">
        <f t="shared" si="2"/>
        <v>638.20534000000021</v>
      </c>
      <c r="J36" s="9"/>
      <c r="K36" s="9"/>
      <c r="L36" s="9"/>
      <c r="M36" s="9"/>
      <c r="N36" s="9"/>
      <c r="O36" s="2"/>
      <c r="P36" s="2"/>
      <c r="Q36" s="2"/>
    </row>
    <row r="37" spans="1:17" s="16" customFormat="1" ht="30" customHeight="1" x14ac:dyDescent="0.25">
      <c r="A37" s="188" t="s">
        <v>48</v>
      </c>
      <c r="B37" s="42">
        <v>23803.05946</v>
      </c>
      <c r="C37" s="45">
        <f>'Власні '!C37</f>
        <v>27507.918860000002</v>
      </c>
      <c r="D37" s="43">
        <f t="shared" si="3"/>
        <v>115.6</v>
      </c>
      <c r="E37" s="71">
        <f t="shared" si="4"/>
        <v>3704.8594000000012</v>
      </c>
      <c r="F37" s="112">
        <v>9256.9884399999992</v>
      </c>
      <c r="G37" s="102">
        <f>'Власні '!K37</f>
        <v>11902.148709999999</v>
      </c>
      <c r="H37" s="103">
        <f t="shared" si="1"/>
        <v>128.6</v>
      </c>
      <c r="I37" s="104">
        <f t="shared" si="2"/>
        <v>2645.1602700000003</v>
      </c>
      <c r="J37" s="9"/>
      <c r="K37" s="9"/>
      <c r="L37" s="9"/>
      <c r="M37" s="9"/>
      <c r="N37" s="9"/>
      <c r="O37" s="2"/>
      <c r="P37" s="2"/>
      <c r="Q37" s="2"/>
    </row>
    <row r="38" spans="1:17" s="16" customFormat="1" ht="30" customHeight="1" x14ac:dyDescent="0.25">
      <c r="A38" s="188" t="s">
        <v>75</v>
      </c>
      <c r="B38" s="42">
        <v>16049.519930000002</v>
      </c>
      <c r="C38" s="45">
        <f>'Власні '!C38</f>
        <v>15644.801889999997</v>
      </c>
      <c r="D38" s="43">
        <f t="shared" si="3"/>
        <v>97.5</v>
      </c>
      <c r="E38" s="71">
        <f t="shared" si="4"/>
        <v>-404.7180400000052</v>
      </c>
      <c r="F38" s="112">
        <v>6300.90355</v>
      </c>
      <c r="G38" s="102">
        <f>'Власні '!K38</f>
        <v>7596.9808200000007</v>
      </c>
      <c r="H38" s="103">
        <f t="shared" si="1"/>
        <v>120.6</v>
      </c>
      <c r="I38" s="104">
        <f t="shared" si="2"/>
        <v>1296.0772700000007</v>
      </c>
      <c r="J38" s="9"/>
      <c r="K38" s="9"/>
      <c r="L38" s="9"/>
      <c r="M38" s="9"/>
      <c r="N38" s="9"/>
      <c r="O38" s="2"/>
      <c r="P38" s="2"/>
      <c r="Q38" s="2"/>
    </row>
    <row r="39" spans="1:17" s="16" customFormat="1" ht="30" customHeight="1" x14ac:dyDescent="0.25">
      <c r="A39" s="188" t="s">
        <v>49</v>
      </c>
      <c r="B39" s="42">
        <v>1345.1287800000002</v>
      </c>
      <c r="C39" s="45">
        <f>'Власні '!C39</f>
        <v>2026.0000899999998</v>
      </c>
      <c r="D39" s="43">
        <f t="shared" si="3"/>
        <v>150.6</v>
      </c>
      <c r="E39" s="71">
        <f t="shared" si="4"/>
        <v>680.87130999999954</v>
      </c>
      <c r="F39" s="112">
        <v>643.32687999999996</v>
      </c>
      <c r="G39" s="102">
        <f>'Власні '!K39</f>
        <v>963.60993000000008</v>
      </c>
      <c r="H39" s="103">
        <f t="shared" si="1"/>
        <v>149.80000000000001</v>
      </c>
      <c r="I39" s="104">
        <f t="shared" si="2"/>
        <v>320.28305000000012</v>
      </c>
      <c r="J39" s="9"/>
      <c r="K39" s="9"/>
      <c r="L39" s="9"/>
      <c r="M39" s="9"/>
      <c r="N39" s="9"/>
      <c r="O39" s="2"/>
      <c r="P39" s="2"/>
      <c r="Q39" s="2"/>
    </row>
    <row r="40" spans="1:17" s="16" customFormat="1" ht="30" customHeight="1" x14ac:dyDescent="0.25">
      <c r="A40" s="188" t="s">
        <v>50</v>
      </c>
      <c r="B40" s="42">
        <v>5452.9221599999983</v>
      </c>
      <c r="C40" s="45">
        <f>'Власні '!C40</f>
        <v>6083.5575100000015</v>
      </c>
      <c r="D40" s="43">
        <f t="shared" si="3"/>
        <v>111.6</v>
      </c>
      <c r="E40" s="71">
        <f t="shared" si="4"/>
        <v>630.6353500000032</v>
      </c>
      <c r="F40" s="112">
        <v>2734.2524800000001</v>
      </c>
      <c r="G40" s="102">
        <f>'Власні '!K40</f>
        <v>2492.1616800000002</v>
      </c>
      <c r="H40" s="103">
        <f t="shared" si="1"/>
        <v>91.1</v>
      </c>
      <c r="I40" s="104">
        <f t="shared" si="2"/>
        <v>-242.09079999999994</v>
      </c>
      <c r="J40" s="9"/>
      <c r="K40" s="9"/>
      <c r="L40" s="9"/>
      <c r="M40" s="9"/>
      <c r="N40" s="9"/>
      <c r="O40" s="2"/>
      <c r="P40" s="2"/>
      <c r="Q40" s="2"/>
    </row>
    <row r="41" spans="1:17" s="16" customFormat="1" ht="30" customHeight="1" x14ac:dyDescent="0.25">
      <c r="A41" s="188" t="s">
        <v>51</v>
      </c>
      <c r="B41" s="42">
        <v>7735.8378699999994</v>
      </c>
      <c r="C41" s="45">
        <f>'Власні '!C41</f>
        <v>12175.459369999999</v>
      </c>
      <c r="D41" s="43">
        <f t="shared" si="3"/>
        <v>157.4</v>
      </c>
      <c r="E41" s="71">
        <f t="shared" si="4"/>
        <v>4439.6214999999993</v>
      </c>
      <c r="F41" s="112">
        <v>5840.8968699999996</v>
      </c>
      <c r="G41" s="102">
        <f>'Власні '!K41</f>
        <v>9743.7369099999978</v>
      </c>
      <c r="H41" s="103">
        <f t="shared" si="1"/>
        <v>166.8</v>
      </c>
      <c r="I41" s="104">
        <f t="shared" si="2"/>
        <v>3902.8400399999982</v>
      </c>
      <c r="J41" s="9"/>
      <c r="K41" s="9"/>
      <c r="L41" s="9"/>
      <c r="M41" s="9"/>
      <c r="N41" s="9"/>
      <c r="O41" s="2"/>
      <c r="P41" s="2"/>
      <c r="Q41" s="2"/>
    </row>
    <row r="42" spans="1:17" s="16" customFormat="1" ht="30" customHeight="1" x14ac:dyDescent="0.25">
      <c r="A42" s="188" t="s">
        <v>52</v>
      </c>
      <c r="B42" s="42">
        <v>2332.2299799999996</v>
      </c>
      <c r="C42" s="45">
        <f>'Власні '!C42</f>
        <v>2670.0533700000005</v>
      </c>
      <c r="D42" s="43">
        <f t="shared" si="3"/>
        <v>114.5</v>
      </c>
      <c r="E42" s="71">
        <f t="shared" si="4"/>
        <v>337.82339000000093</v>
      </c>
      <c r="F42" s="112">
        <v>864.51465999999994</v>
      </c>
      <c r="G42" s="102">
        <f>'Власні '!K42</f>
        <v>1076.4585</v>
      </c>
      <c r="H42" s="103">
        <f t="shared" si="1"/>
        <v>124.5</v>
      </c>
      <c r="I42" s="104">
        <f t="shared" si="2"/>
        <v>211.94384000000002</v>
      </c>
      <c r="J42" s="9"/>
      <c r="K42" s="9"/>
      <c r="L42" s="9"/>
      <c r="M42" s="9"/>
      <c r="N42" s="9"/>
      <c r="O42" s="2"/>
      <c r="P42" s="2"/>
      <c r="Q42" s="2"/>
    </row>
    <row r="43" spans="1:17" s="16" customFormat="1" ht="30" customHeight="1" x14ac:dyDescent="0.25">
      <c r="A43" s="188" t="s">
        <v>53</v>
      </c>
      <c r="B43" s="42">
        <v>3165.3649100000002</v>
      </c>
      <c r="C43" s="45">
        <f>'Власні '!C43</f>
        <v>5016.5579200000002</v>
      </c>
      <c r="D43" s="43">
        <f t="shared" si="3"/>
        <v>158.5</v>
      </c>
      <c r="E43" s="71">
        <f t="shared" si="4"/>
        <v>1851.19301</v>
      </c>
      <c r="F43" s="112">
        <v>1776.6933800000002</v>
      </c>
      <c r="G43" s="102">
        <f>'Власні '!K43</f>
        <v>3243.78973</v>
      </c>
      <c r="H43" s="103">
        <f t="shared" si="1"/>
        <v>182.6</v>
      </c>
      <c r="I43" s="104">
        <f t="shared" si="2"/>
        <v>1467.0963499999998</v>
      </c>
      <c r="J43" s="9"/>
      <c r="K43" s="9"/>
      <c r="L43" s="9"/>
      <c r="M43" s="9"/>
      <c r="N43" s="9"/>
      <c r="O43" s="2"/>
      <c r="P43" s="2"/>
      <c r="Q43" s="2"/>
    </row>
    <row r="44" spans="1:17" s="16" customFormat="1" ht="30" customHeight="1" x14ac:dyDescent="0.25">
      <c r="A44" s="188" t="s">
        <v>76</v>
      </c>
      <c r="B44" s="42">
        <v>8399.0357100000001</v>
      </c>
      <c r="C44" s="45">
        <f>'Власні '!C44</f>
        <v>8773.1321399999979</v>
      </c>
      <c r="D44" s="43">
        <f t="shared" si="3"/>
        <v>104.5</v>
      </c>
      <c r="E44" s="71">
        <f t="shared" si="4"/>
        <v>374.09642999999778</v>
      </c>
      <c r="F44" s="112">
        <v>5047.2929300000005</v>
      </c>
      <c r="G44" s="102">
        <f>'Власні '!K44</f>
        <v>4230.0735999999997</v>
      </c>
      <c r="H44" s="103">
        <f t="shared" si="1"/>
        <v>83.8</v>
      </c>
      <c r="I44" s="104">
        <f t="shared" si="2"/>
        <v>-817.21933000000081</v>
      </c>
      <c r="J44" s="9"/>
      <c r="K44" s="9"/>
      <c r="L44" s="9"/>
      <c r="M44" s="9"/>
      <c r="N44" s="9"/>
      <c r="O44" s="2"/>
      <c r="P44" s="2"/>
      <c r="Q44" s="2"/>
    </row>
    <row r="45" spans="1:17" s="16" customFormat="1" ht="30" customHeight="1" x14ac:dyDescent="0.25">
      <c r="A45" s="188" t="s">
        <v>77</v>
      </c>
      <c r="B45" s="42">
        <v>22506.174670000008</v>
      </c>
      <c r="C45" s="45">
        <f>'Власні '!C45</f>
        <v>25809.387470000005</v>
      </c>
      <c r="D45" s="43">
        <f t="shared" si="3"/>
        <v>114.7</v>
      </c>
      <c r="E45" s="71">
        <f t="shared" si="4"/>
        <v>3303.2127999999975</v>
      </c>
      <c r="F45" s="112">
        <v>11596.021000000001</v>
      </c>
      <c r="G45" s="102">
        <f>'Власні '!K45</f>
        <v>13506.71745</v>
      </c>
      <c r="H45" s="103">
        <f t="shared" si="1"/>
        <v>116.5</v>
      </c>
      <c r="I45" s="104">
        <f t="shared" si="2"/>
        <v>1910.6964499999995</v>
      </c>
      <c r="J45" s="9"/>
      <c r="K45" s="9"/>
      <c r="L45" s="9"/>
      <c r="M45" s="9"/>
      <c r="N45" s="9"/>
      <c r="O45" s="2"/>
      <c r="P45" s="2"/>
      <c r="Q45" s="2"/>
    </row>
    <row r="46" spans="1:17" s="16" customFormat="1" ht="30" customHeight="1" x14ac:dyDescent="0.25">
      <c r="A46" s="188" t="s">
        <v>54</v>
      </c>
      <c r="B46" s="42">
        <v>7186.492320000003</v>
      </c>
      <c r="C46" s="45">
        <f>'Власні '!C46</f>
        <v>13877.456119999997</v>
      </c>
      <c r="D46" s="43">
        <f t="shared" si="3"/>
        <v>193.1</v>
      </c>
      <c r="E46" s="71">
        <f t="shared" si="4"/>
        <v>6690.9637999999941</v>
      </c>
      <c r="F46" s="112">
        <v>3200.5210200000001</v>
      </c>
      <c r="G46" s="102">
        <f>'Власні '!K46</f>
        <v>8215.1327200000014</v>
      </c>
      <c r="H46" s="103">
        <f t="shared" si="1"/>
        <v>256.7</v>
      </c>
      <c r="I46" s="104">
        <f t="shared" si="2"/>
        <v>5014.6117000000013</v>
      </c>
      <c r="J46" s="9"/>
      <c r="K46" s="9"/>
      <c r="L46" s="9"/>
      <c r="M46" s="9"/>
      <c r="N46" s="9"/>
      <c r="O46" s="2"/>
      <c r="P46" s="2"/>
      <c r="Q46" s="2"/>
    </row>
    <row r="47" spans="1:17" s="16" customFormat="1" ht="30" customHeight="1" x14ac:dyDescent="0.25">
      <c r="A47" s="188" t="s">
        <v>55</v>
      </c>
      <c r="B47" s="42">
        <v>10093.899700000004</v>
      </c>
      <c r="C47" s="45">
        <f>'Власні '!C47</f>
        <v>15269.969730000004</v>
      </c>
      <c r="D47" s="43">
        <f t="shared" si="3"/>
        <v>151.30000000000001</v>
      </c>
      <c r="E47" s="71">
        <f t="shared" si="4"/>
        <v>5176.0700300000008</v>
      </c>
      <c r="F47" s="112">
        <v>5820.7933400000002</v>
      </c>
      <c r="G47" s="102">
        <f>'Власні '!K47</f>
        <v>8282.62039</v>
      </c>
      <c r="H47" s="103">
        <f t="shared" si="1"/>
        <v>142.30000000000001</v>
      </c>
      <c r="I47" s="104">
        <f t="shared" si="2"/>
        <v>2461.8270499999999</v>
      </c>
      <c r="J47" s="9"/>
      <c r="K47" s="9"/>
      <c r="L47" s="9"/>
      <c r="M47" s="9"/>
      <c r="N47" s="9"/>
      <c r="O47" s="2"/>
      <c r="P47" s="2"/>
      <c r="Q47" s="2"/>
    </row>
    <row r="48" spans="1:17" s="16" customFormat="1" ht="30" customHeight="1" x14ac:dyDescent="0.25">
      <c r="A48" s="188" t="s">
        <v>56</v>
      </c>
      <c r="B48" s="42">
        <v>6541.4296699999977</v>
      </c>
      <c r="C48" s="45">
        <f>'Власні '!C48</f>
        <v>10146.80788</v>
      </c>
      <c r="D48" s="43">
        <f t="shared" si="3"/>
        <v>155.1</v>
      </c>
      <c r="E48" s="71">
        <f t="shared" si="4"/>
        <v>3605.3782100000026</v>
      </c>
      <c r="F48" s="112">
        <v>3202.7417199999995</v>
      </c>
      <c r="G48" s="102">
        <f>'Власні '!K48</f>
        <v>5992.218969999999</v>
      </c>
      <c r="H48" s="103">
        <f t="shared" si="1"/>
        <v>187.1</v>
      </c>
      <c r="I48" s="104">
        <f t="shared" si="2"/>
        <v>2789.4772499999995</v>
      </c>
      <c r="J48" s="9"/>
      <c r="K48" s="9"/>
      <c r="L48" s="9"/>
      <c r="M48" s="9"/>
      <c r="N48" s="9"/>
      <c r="O48" s="2"/>
      <c r="P48" s="2"/>
      <c r="Q48" s="2"/>
    </row>
    <row r="49" spans="1:17" s="16" customFormat="1" ht="30" customHeight="1" x14ac:dyDescent="0.25">
      <c r="A49" s="188" t="s">
        <v>78</v>
      </c>
      <c r="B49" s="42">
        <v>16679.153950000004</v>
      </c>
      <c r="C49" s="45">
        <f>'Власні '!C49</f>
        <v>18660.554299999996</v>
      </c>
      <c r="D49" s="43">
        <f t="shared" si="3"/>
        <v>111.9</v>
      </c>
      <c r="E49" s="71">
        <f t="shared" si="4"/>
        <v>1981.4003499999926</v>
      </c>
      <c r="F49" s="112">
        <v>11367.359610000001</v>
      </c>
      <c r="G49" s="102">
        <f>'Власні '!K49</f>
        <v>12330.356309999999</v>
      </c>
      <c r="H49" s="103">
        <f t="shared" si="1"/>
        <v>108.5</v>
      </c>
      <c r="I49" s="104">
        <f t="shared" si="2"/>
        <v>962.99669999999787</v>
      </c>
      <c r="J49" s="9"/>
      <c r="K49" s="9"/>
      <c r="L49" s="9"/>
      <c r="M49" s="9"/>
      <c r="N49" s="9"/>
      <c r="O49" s="2"/>
      <c r="P49" s="2"/>
      <c r="Q49" s="2"/>
    </row>
    <row r="50" spans="1:17" s="16" customFormat="1" ht="30" customHeight="1" x14ac:dyDescent="0.25">
      <c r="A50" s="188" t="s">
        <v>57</v>
      </c>
      <c r="B50" s="42">
        <v>34217.996160000002</v>
      </c>
      <c r="C50" s="45">
        <f>'Власні '!C50</f>
        <v>38626.881330000011</v>
      </c>
      <c r="D50" s="43">
        <f t="shared" si="3"/>
        <v>112.9</v>
      </c>
      <c r="E50" s="71">
        <f t="shared" si="4"/>
        <v>4408.8851700000087</v>
      </c>
      <c r="F50" s="112">
        <v>19121.279730000006</v>
      </c>
      <c r="G50" s="102">
        <f>'Власні '!K50</f>
        <v>21252.25951</v>
      </c>
      <c r="H50" s="103">
        <f t="shared" si="1"/>
        <v>111.1</v>
      </c>
      <c r="I50" s="104">
        <f t="shared" si="2"/>
        <v>2130.9797799999942</v>
      </c>
      <c r="J50" s="9"/>
      <c r="K50" s="9"/>
      <c r="L50" s="9"/>
      <c r="M50" s="9"/>
      <c r="N50" s="9"/>
      <c r="O50" s="2"/>
      <c r="P50" s="2"/>
      <c r="Q50" s="2"/>
    </row>
    <row r="51" spans="1:17" s="16" customFormat="1" ht="30" customHeight="1" x14ac:dyDescent="0.25">
      <c r="A51" s="188" t="s">
        <v>58</v>
      </c>
      <c r="B51" s="42">
        <v>62825.794200000004</v>
      </c>
      <c r="C51" s="45">
        <f>'Власні '!C51</f>
        <v>82296.302980000008</v>
      </c>
      <c r="D51" s="43">
        <f t="shared" si="3"/>
        <v>131</v>
      </c>
      <c r="E51" s="71">
        <f t="shared" si="4"/>
        <v>19470.508780000004</v>
      </c>
      <c r="F51" s="112">
        <v>37257.867809999996</v>
      </c>
      <c r="G51" s="102">
        <f>'Власні '!K51</f>
        <v>51458.313009999991</v>
      </c>
      <c r="H51" s="103">
        <f t="shared" si="1"/>
        <v>138.1</v>
      </c>
      <c r="I51" s="104">
        <f t="shared" si="2"/>
        <v>14200.445199999995</v>
      </c>
      <c r="J51" s="9"/>
      <c r="K51" s="9"/>
      <c r="L51" s="9"/>
      <c r="M51" s="9"/>
      <c r="N51" s="9"/>
      <c r="O51" s="2"/>
      <c r="P51" s="2"/>
      <c r="Q51" s="2"/>
    </row>
    <row r="52" spans="1:17" s="16" customFormat="1" ht="30" customHeight="1" x14ac:dyDescent="0.25">
      <c r="A52" s="188" t="s">
        <v>79</v>
      </c>
      <c r="B52" s="42">
        <v>10154.478849999998</v>
      </c>
      <c r="C52" s="45">
        <f>'Власні '!C52</f>
        <v>13507.647809999999</v>
      </c>
      <c r="D52" s="43">
        <f t="shared" si="3"/>
        <v>133</v>
      </c>
      <c r="E52" s="71">
        <f t="shared" si="4"/>
        <v>3353.1689600000009</v>
      </c>
      <c r="F52" s="112">
        <v>4679.2894499999993</v>
      </c>
      <c r="G52" s="102">
        <f>'Власні '!K52</f>
        <v>5452.5453399999997</v>
      </c>
      <c r="H52" s="103">
        <f t="shared" si="1"/>
        <v>116.5</v>
      </c>
      <c r="I52" s="104">
        <f t="shared" si="2"/>
        <v>773.25589000000036</v>
      </c>
      <c r="J52" s="9"/>
      <c r="K52" s="9"/>
      <c r="L52" s="9"/>
      <c r="M52" s="9"/>
      <c r="N52" s="9"/>
      <c r="O52" s="2"/>
      <c r="P52" s="2"/>
      <c r="Q52" s="2"/>
    </row>
    <row r="53" spans="1:17" s="16" customFormat="1" ht="30" customHeight="1" x14ac:dyDescent="0.25">
      <c r="A53" s="188" t="s">
        <v>59</v>
      </c>
      <c r="B53" s="42">
        <v>579050.24115999998</v>
      </c>
      <c r="C53" s="45">
        <f>'Власні '!C53</f>
        <v>750069.34059000027</v>
      </c>
      <c r="D53" s="43">
        <f t="shared" si="3"/>
        <v>129.5</v>
      </c>
      <c r="E53" s="71">
        <f t="shared" si="4"/>
        <v>171019.09943000029</v>
      </c>
      <c r="F53" s="112">
        <v>345925.62763999996</v>
      </c>
      <c r="G53" s="102">
        <f>'Власні '!K53</f>
        <v>443357.94295000006</v>
      </c>
      <c r="H53" s="103">
        <f t="shared" si="1"/>
        <v>128.19999999999999</v>
      </c>
      <c r="I53" s="104">
        <f t="shared" si="2"/>
        <v>97432.315310000093</v>
      </c>
      <c r="J53" s="9"/>
      <c r="K53" s="9"/>
      <c r="L53" s="9"/>
      <c r="M53" s="9"/>
      <c r="N53" s="9"/>
      <c r="O53" s="2"/>
      <c r="P53" s="2"/>
      <c r="Q53" s="2"/>
    </row>
    <row r="54" spans="1:17" s="16" customFormat="1" ht="30" customHeight="1" x14ac:dyDescent="0.25">
      <c r="A54" s="191" t="s">
        <v>80</v>
      </c>
      <c r="B54" s="42">
        <v>5065.9707700000008</v>
      </c>
      <c r="C54" s="45">
        <f>'Власні '!C54</f>
        <v>7314.1267600000001</v>
      </c>
      <c r="D54" s="43">
        <f t="shared" si="3"/>
        <v>144.4</v>
      </c>
      <c r="E54" s="71">
        <f t="shared" si="4"/>
        <v>2248.1559899999993</v>
      </c>
      <c r="F54" s="112">
        <v>1779.5826000000002</v>
      </c>
      <c r="G54" s="102">
        <f>'Власні '!K54</f>
        <v>3595.7449999999999</v>
      </c>
      <c r="H54" s="103">
        <f t="shared" si="1"/>
        <v>202.1</v>
      </c>
      <c r="I54" s="104">
        <f t="shared" si="2"/>
        <v>1816.1623999999997</v>
      </c>
      <c r="J54" s="9"/>
      <c r="K54" s="9"/>
      <c r="L54" s="9"/>
      <c r="M54" s="9"/>
      <c r="N54" s="9"/>
      <c r="O54" s="2"/>
      <c r="P54" s="2"/>
      <c r="Q54" s="2"/>
    </row>
    <row r="55" spans="1:17" s="16" customFormat="1" ht="30" customHeight="1" x14ac:dyDescent="0.25">
      <c r="A55" s="188" t="s">
        <v>60</v>
      </c>
      <c r="B55" s="42">
        <v>2344.1080499999994</v>
      </c>
      <c r="C55" s="45">
        <f>'Власні '!C55</f>
        <v>3791.6950999999995</v>
      </c>
      <c r="D55" s="43">
        <f t="shared" si="3"/>
        <v>161.80000000000001</v>
      </c>
      <c r="E55" s="71">
        <f t="shared" si="4"/>
        <v>1447.5870500000001</v>
      </c>
      <c r="F55" s="112">
        <v>1006.5973300000001</v>
      </c>
      <c r="G55" s="102">
        <f>'Власні '!K55</f>
        <v>1930.0204199999998</v>
      </c>
      <c r="H55" s="103">
        <f t="shared" si="1"/>
        <v>191.7</v>
      </c>
      <c r="I55" s="104">
        <f t="shared" si="2"/>
        <v>923.42308999999977</v>
      </c>
      <c r="J55" s="9"/>
      <c r="K55" s="9"/>
      <c r="L55" s="9"/>
      <c r="M55" s="9"/>
      <c r="N55" s="9"/>
      <c r="O55" s="2"/>
      <c r="P55" s="2"/>
      <c r="Q55" s="2"/>
    </row>
    <row r="56" spans="1:17" s="16" customFormat="1" ht="30" customHeight="1" x14ac:dyDescent="0.25">
      <c r="A56" s="188" t="s">
        <v>61</v>
      </c>
      <c r="B56" s="42">
        <v>5638.3882699999995</v>
      </c>
      <c r="C56" s="45">
        <f>'Власні '!C56</f>
        <v>6598.8747400000002</v>
      </c>
      <c r="D56" s="43">
        <f t="shared" si="3"/>
        <v>117</v>
      </c>
      <c r="E56" s="71">
        <f t="shared" si="4"/>
        <v>960.48647000000074</v>
      </c>
      <c r="F56" s="112">
        <v>2282.0201199999997</v>
      </c>
      <c r="G56" s="102">
        <f>'Власні '!K56</f>
        <v>3153.6787599999998</v>
      </c>
      <c r="H56" s="103">
        <f t="shared" si="1"/>
        <v>138.19999999999999</v>
      </c>
      <c r="I56" s="104">
        <f t="shared" si="2"/>
        <v>871.6586400000001</v>
      </c>
      <c r="J56" s="9"/>
      <c r="K56" s="9"/>
      <c r="L56" s="9"/>
      <c r="M56" s="9"/>
      <c r="N56" s="9"/>
      <c r="O56" s="2"/>
      <c r="P56" s="2"/>
      <c r="Q56" s="2"/>
    </row>
    <row r="57" spans="1:17" s="16" customFormat="1" ht="30" customHeight="1" x14ac:dyDescent="0.25">
      <c r="A57" s="188" t="s">
        <v>62</v>
      </c>
      <c r="B57" s="42">
        <v>9529.2522299999946</v>
      </c>
      <c r="C57" s="45">
        <f>'Власні '!C57</f>
        <v>10971.984429999999</v>
      </c>
      <c r="D57" s="43">
        <f t="shared" si="3"/>
        <v>115.1</v>
      </c>
      <c r="E57" s="71">
        <f t="shared" si="4"/>
        <v>1442.732200000004</v>
      </c>
      <c r="F57" s="112">
        <v>3826.8274799999999</v>
      </c>
      <c r="G57" s="102">
        <f>'Власні '!K57</f>
        <v>4525.6824000000006</v>
      </c>
      <c r="H57" s="103">
        <f t="shared" si="1"/>
        <v>118.3</v>
      </c>
      <c r="I57" s="104">
        <f t="shared" si="2"/>
        <v>698.85492000000067</v>
      </c>
      <c r="J57" s="9"/>
      <c r="K57" s="9"/>
      <c r="L57" s="9"/>
      <c r="M57" s="9"/>
      <c r="N57" s="9"/>
      <c r="O57" s="2"/>
      <c r="P57" s="2"/>
      <c r="Q57" s="2"/>
    </row>
    <row r="58" spans="1:17" s="16" customFormat="1" ht="30" customHeight="1" x14ac:dyDescent="0.25">
      <c r="A58" s="188" t="s">
        <v>141</v>
      </c>
      <c r="B58" s="42">
        <v>58129.824249999991</v>
      </c>
      <c r="C58" s="45">
        <f>'Власні '!C58</f>
        <v>61140.181220000006</v>
      </c>
      <c r="D58" s="43">
        <f t="shared" si="3"/>
        <v>105.2</v>
      </c>
      <c r="E58" s="71">
        <f t="shared" si="4"/>
        <v>3010.3569700000153</v>
      </c>
      <c r="F58" s="112">
        <v>34461.068309999995</v>
      </c>
      <c r="G58" s="102">
        <f>'Власні '!K58</f>
        <v>33645.754649999995</v>
      </c>
      <c r="H58" s="103">
        <f t="shared" si="1"/>
        <v>97.6</v>
      </c>
      <c r="I58" s="104">
        <f t="shared" si="2"/>
        <v>-815.3136599999998</v>
      </c>
      <c r="J58" s="9"/>
      <c r="K58" s="9"/>
      <c r="L58" s="9"/>
      <c r="M58" s="9"/>
      <c r="N58" s="9"/>
      <c r="O58" s="2"/>
      <c r="P58" s="2"/>
      <c r="Q58" s="2"/>
    </row>
    <row r="59" spans="1:17" s="16" customFormat="1" ht="30" customHeight="1" x14ac:dyDescent="0.25">
      <c r="A59" s="188" t="s">
        <v>63</v>
      </c>
      <c r="B59" s="42">
        <v>33388.543629999993</v>
      </c>
      <c r="C59" s="45">
        <f>'Власні '!C59</f>
        <v>42155.540020000008</v>
      </c>
      <c r="D59" s="43">
        <f t="shared" si="3"/>
        <v>126.3</v>
      </c>
      <c r="E59" s="71">
        <f t="shared" si="4"/>
        <v>8766.9963900000148</v>
      </c>
      <c r="F59" s="112">
        <v>18912.775209999996</v>
      </c>
      <c r="G59" s="102">
        <f>'Власні '!K59</f>
        <v>25554.900600000001</v>
      </c>
      <c r="H59" s="103">
        <f t="shared" si="1"/>
        <v>135.1</v>
      </c>
      <c r="I59" s="104">
        <f t="shared" si="2"/>
        <v>6642.1253900000047</v>
      </c>
      <c r="J59" s="9"/>
      <c r="K59" s="9"/>
      <c r="L59" s="9"/>
      <c r="M59" s="9"/>
      <c r="N59" s="9"/>
      <c r="O59" s="2"/>
      <c r="P59" s="2"/>
      <c r="Q59" s="2"/>
    </row>
    <row r="60" spans="1:17" s="16" customFormat="1" ht="30" customHeight="1" x14ac:dyDescent="0.25">
      <c r="A60" s="188" t="s">
        <v>84</v>
      </c>
      <c r="B60" s="42">
        <v>36388.259050000008</v>
      </c>
      <c r="C60" s="45">
        <f>'Власні '!C60</f>
        <v>43084.365370000007</v>
      </c>
      <c r="D60" s="43">
        <f t="shared" si="3"/>
        <v>118.4</v>
      </c>
      <c r="E60" s="71">
        <f t="shared" si="4"/>
        <v>6696.106319999999</v>
      </c>
      <c r="F60" s="112">
        <v>17050.463820000001</v>
      </c>
      <c r="G60" s="102">
        <f>'Власні '!K60</f>
        <v>21446.844809999999</v>
      </c>
      <c r="H60" s="103">
        <f t="shared" si="1"/>
        <v>125.8</v>
      </c>
      <c r="I60" s="104">
        <f t="shared" si="2"/>
        <v>4396.3809899999978</v>
      </c>
      <c r="J60" s="9"/>
      <c r="K60" s="9"/>
      <c r="L60" s="9"/>
      <c r="M60" s="9"/>
      <c r="N60" s="9"/>
      <c r="O60" s="2"/>
      <c r="P60" s="2"/>
      <c r="Q60" s="2"/>
    </row>
    <row r="61" spans="1:17" s="16" customFormat="1" ht="30" customHeight="1" x14ac:dyDescent="0.25">
      <c r="A61" s="188" t="s">
        <v>64</v>
      </c>
      <c r="B61" s="42">
        <v>140236.41936</v>
      </c>
      <c r="C61" s="45">
        <f>'Власні '!C61</f>
        <v>155362.49164000002</v>
      </c>
      <c r="D61" s="43">
        <f t="shared" si="3"/>
        <v>110.8</v>
      </c>
      <c r="E61" s="71">
        <f t="shared" si="4"/>
        <v>15126.072280000022</v>
      </c>
      <c r="F61" s="112">
        <v>69838.965379999994</v>
      </c>
      <c r="G61" s="102">
        <f>'Власні '!K61</f>
        <v>75702.997529999993</v>
      </c>
      <c r="H61" s="103">
        <f t="shared" si="1"/>
        <v>108.4</v>
      </c>
      <c r="I61" s="104">
        <f t="shared" si="2"/>
        <v>5864.0321499999991</v>
      </c>
      <c r="J61" s="9"/>
      <c r="K61" s="9"/>
      <c r="L61" s="9"/>
      <c r="M61" s="9"/>
      <c r="N61" s="9"/>
      <c r="O61" s="2"/>
      <c r="P61" s="2"/>
      <c r="Q61" s="2"/>
    </row>
    <row r="62" spans="1:17" s="16" customFormat="1" ht="30" customHeight="1" x14ac:dyDescent="0.25">
      <c r="A62" s="188" t="s">
        <v>85</v>
      </c>
      <c r="B62" s="42">
        <v>13640.320820000001</v>
      </c>
      <c r="C62" s="45">
        <f>'Власні '!C62</f>
        <v>17552.034849999996</v>
      </c>
      <c r="D62" s="43">
        <f t="shared" si="3"/>
        <v>128.69999999999999</v>
      </c>
      <c r="E62" s="71">
        <f t="shared" si="4"/>
        <v>3911.7140299999955</v>
      </c>
      <c r="F62" s="112">
        <v>7453.6868299999996</v>
      </c>
      <c r="G62" s="102">
        <f>'Власні '!K62</f>
        <v>9494.1799599999995</v>
      </c>
      <c r="H62" s="103">
        <f t="shared" si="1"/>
        <v>127.4</v>
      </c>
      <c r="I62" s="104">
        <f t="shared" si="2"/>
        <v>2040.4931299999998</v>
      </c>
      <c r="J62" s="9"/>
      <c r="K62" s="9"/>
      <c r="L62" s="9"/>
      <c r="M62" s="9"/>
      <c r="N62" s="9"/>
      <c r="O62" s="2"/>
      <c r="P62" s="2"/>
      <c r="Q62" s="2"/>
    </row>
    <row r="63" spans="1:17" s="16" customFormat="1" ht="30" customHeight="1" x14ac:dyDescent="0.25">
      <c r="A63" s="188" t="s">
        <v>81</v>
      </c>
      <c r="B63" s="42">
        <v>30359.983189999995</v>
      </c>
      <c r="C63" s="45">
        <f>'Власні '!C63</f>
        <v>34051.889840000011</v>
      </c>
      <c r="D63" s="43">
        <f t="shared" si="3"/>
        <v>112.2</v>
      </c>
      <c r="E63" s="71">
        <f t="shared" si="4"/>
        <v>3691.9066500000154</v>
      </c>
      <c r="F63" s="112">
        <v>11692.126909999999</v>
      </c>
      <c r="G63" s="102">
        <f>'Власні '!K63</f>
        <v>13949.93498</v>
      </c>
      <c r="H63" s="103">
        <f t="shared" si="1"/>
        <v>119.3</v>
      </c>
      <c r="I63" s="104">
        <f t="shared" si="2"/>
        <v>2257.808070000001</v>
      </c>
      <c r="J63" s="9"/>
      <c r="K63" s="9"/>
      <c r="L63" s="9"/>
      <c r="M63" s="9"/>
      <c r="N63" s="9"/>
      <c r="O63" s="2"/>
      <c r="P63" s="2"/>
      <c r="Q63" s="2"/>
    </row>
    <row r="64" spans="1:17" s="16" customFormat="1" ht="30" customHeight="1" x14ac:dyDescent="0.25">
      <c r="A64" s="188" t="s">
        <v>65</v>
      </c>
      <c r="B64" s="42">
        <v>73954.260060000001</v>
      </c>
      <c r="C64" s="45">
        <f>'Власні '!C64</f>
        <v>92685.668439999994</v>
      </c>
      <c r="D64" s="43">
        <f t="shared" si="3"/>
        <v>125.3</v>
      </c>
      <c r="E64" s="71">
        <f t="shared" si="4"/>
        <v>18731.408379999993</v>
      </c>
      <c r="F64" s="112">
        <v>40960.526429999998</v>
      </c>
      <c r="G64" s="102">
        <f>'Власні '!K64</f>
        <v>51017.183189999996</v>
      </c>
      <c r="H64" s="103">
        <f t="shared" si="1"/>
        <v>124.6</v>
      </c>
      <c r="I64" s="104">
        <f t="shared" si="2"/>
        <v>10056.656759999998</v>
      </c>
      <c r="J64" s="9"/>
      <c r="K64" s="9"/>
      <c r="L64" s="9"/>
      <c r="M64" s="9"/>
      <c r="N64" s="9"/>
      <c r="O64" s="2"/>
      <c r="P64" s="2"/>
      <c r="Q64" s="2"/>
    </row>
    <row r="65" spans="1:17" s="16" customFormat="1" ht="30" customHeight="1" x14ac:dyDescent="0.25">
      <c r="A65" s="188" t="s">
        <v>82</v>
      </c>
      <c r="B65" s="42">
        <v>7720.6490299999996</v>
      </c>
      <c r="C65" s="45">
        <f>'Власні '!C65</f>
        <v>9869.6879300000001</v>
      </c>
      <c r="D65" s="43">
        <f t="shared" si="3"/>
        <v>127.8</v>
      </c>
      <c r="E65" s="71">
        <f t="shared" si="4"/>
        <v>2149.0389000000005</v>
      </c>
      <c r="F65" s="112">
        <v>2762.1564399999997</v>
      </c>
      <c r="G65" s="102">
        <f>'Власні '!K65</f>
        <v>4131.8972399999993</v>
      </c>
      <c r="H65" s="103">
        <f t="shared" si="1"/>
        <v>149.6</v>
      </c>
      <c r="I65" s="104">
        <f t="shared" si="2"/>
        <v>1369.7407999999996</v>
      </c>
      <c r="J65" s="9"/>
      <c r="K65" s="9"/>
      <c r="L65" s="9"/>
      <c r="M65" s="9"/>
      <c r="N65" s="9"/>
      <c r="O65" s="2"/>
      <c r="P65" s="2"/>
      <c r="Q65" s="2"/>
    </row>
    <row r="66" spans="1:17" s="16" customFormat="1" ht="30" customHeight="1" x14ac:dyDescent="0.25">
      <c r="A66" s="188" t="s">
        <v>83</v>
      </c>
      <c r="B66" s="42">
        <v>21645.47628000001</v>
      </c>
      <c r="C66" s="45">
        <f>'Власні '!C66</f>
        <v>28641.438179999997</v>
      </c>
      <c r="D66" s="43">
        <f t="shared" si="3"/>
        <v>132.30000000000001</v>
      </c>
      <c r="E66" s="71">
        <f t="shared" si="4"/>
        <v>6995.9618999999875</v>
      </c>
      <c r="F66" s="112">
        <v>10546.33735</v>
      </c>
      <c r="G66" s="102">
        <f>'Власні '!K66</f>
        <v>15833.524089999997</v>
      </c>
      <c r="H66" s="103">
        <f t="shared" si="1"/>
        <v>150.1</v>
      </c>
      <c r="I66" s="104">
        <f t="shared" si="2"/>
        <v>5287.1867399999974</v>
      </c>
      <c r="J66" s="9"/>
      <c r="K66" s="9"/>
      <c r="L66" s="9"/>
      <c r="M66" s="9"/>
      <c r="N66" s="9"/>
      <c r="O66" s="2"/>
      <c r="P66" s="2"/>
      <c r="Q66" s="2"/>
    </row>
    <row r="67" spans="1:17" s="16" customFormat="1" ht="30" customHeight="1" thickBot="1" x14ac:dyDescent="0.3">
      <c r="A67" s="198" t="s">
        <v>66</v>
      </c>
      <c r="B67" s="76">
        <v>28485.909309999999</v>
      </c>
      <c r="C67" s="45">
        <f>'Власні '!C67</f>
        <v>33048.76365999999</v>
      </c>
      <c r="D67" s="48">
        <f t="shared" si="3"/>
        <v>116</v>
      </c>
      <c r="E67" s="94">
        <f t="shared" si="4"/>
        <v>4562.8543499999905</v>
      </c>
      <c r="F67" s="106">
        <v>16559.976480000001</v>
      </c>
      <c r="G67" s="102">
        <f>'Власні '!K67</f>
        <v>19697.2153</v>
      </c>
      <c r="H67" s="113">
        <f t="shared" si="1"/>
        <v>118.9</v>
      </c>
      <c r="I67" s="109">
        <f t="shared" si="2"/>
        <v>3137.2388199999987</v>
      </c>
      <c r="J67" s="9"/>
      <c r="K67" s="9"/>
      <c r="L67" s="9"/>
      <c r="M67" s="9"/>
      <c r="N67" s="9"/>
      <c r="O67" s="2"/>
      <c r="P67" s="2"/>
      <c r="Q67" s="2"/>
    </row>
    <row r="68" spans="1:17" s="16" customFormat="1" ht="30" customHeight="1" thickBot="1" x14ac:dyDescent="0.3">
      <c r="A68" s="141" t="s">
        <v>13</v>
      </c>
      <c r="B68" s="34">
        <f>SUM(B14:B67)</f>
        <v>1578092.5200900002</v>
      </c>
      <c r="C68" s="34">
        <f>SUM(C14:C67)</f>
        <v>1922164.3199500002</v>
      </c>
      <c r="D68" s="34">
        <f>IF(C68&gt;0,ROUND(C68*100/B68,1), )</f>
        <v>121.8</v>
      </c>
      <c r="E68" s="92">
        <f>C68-B68</f>
        <v>344071.79985999991</v>
      </c>
      <c r="F68" s="114">
        <f>SUM(F14:F67)</f>
        <v>856617.63084999996</v>
      </c>
      <c r="G68" s="85">
        <f>SUM(G14:G67)</f>
        <v>1067143.7194400001</v>
      </c>
      <c r="H68" s="85">
        <f t="shared" si="1"/>
        <v>124.6</v>
      </c>
      <c r="I68" s="88">
        <f>G68-F68</f>
        <v>210526.08859000017</v>
      </c>
      <c r="J68" s="9"/>
      <c r="K68" s="9"/>
      <c r="L68" s="9"/>
      <c r="M68" s="9"/>
      <c r="N68" s="9"/>
      <c r="O68" s="2"/>
      <c r="P68" s="2"/>
      <c r="Q68" s="2"/>
    </row>
    <row r="69" spans="1:17" s="16" customFormat="1" ht="30" customHeight="1" thickBot="1" x14ac:dyDescent="0.3">
      <c r="A69" s="136" t="s">
        <v>4</v>
      </c>
      <c r="B69" s="56">
        <f>SUM(B13+B68+B8)</f>
        <v>1814058.1689500003</v>
      </c>
      <c r="C69" s="56">
        <f>SUM(C13+C68+C8)</f>
        <v>2222956.7531700004</v>
      </c>
      <c r="D69" s="56">
        <f>IF(C69&gt;0,ROUND(C69*100/B69,1), )</f>
        <v>122.5</v>
      </c>
      <c r="E69" s="57">
        <f>C69-B69</f>
        <v>408898.58422000008</v>
      </c>
      <c r="F69" s="114">
        <f>SUM(F13+F68+F8)</f>
        <v>1057387.39191</v>
      </c>
      <c r="G69" s="85">
        <f>SUM(G13+G68+G8)</f>
        <v>1317255.5329300002</v>
      </c>
      <c r="H69" s="85">
        <f>IF(G69&gt;0,ROUND(G69*100/F69,1), )</f>
        <v>124.6</v>
      </c>
      <c r="I69" s="88">
        <f>G69-F69</f>
        <v>259868.14102000021</v>
      </c>
      <c r="J69" s="9"/>
      <c r="K69" s="9"/>
      <c r="L69" s="9"/>
      <c r="M69" s="9"/>
      <c r="N69" s="9"/>
      <c r="O69" s="2"/>
      <c r="P69" s="2"/>
      <c r="Q69" s="2"/>
    </row>
    <row r="70" spans="1:17" s="16" customFormat="1" x14ac:dyDescent="0.25">
      <c r="A70" s="2"/>
      <c r="B70" s="2"/>
      <c r="C70" s="2"/>
      <c r="D70" s="2"/>
      <c r="E70" s="2"/>
      <c r="F70" s="2"/>
      <c r="G70" s="2"/>
      <c r="H70" s="2"/>
      <c r="I70" s="2"/>
      <c r="J70" s="9"/>
      <c r="K70" s="9"/>
      <c r="L70" s="9"/>
      <c r="M70" s="9"/>
      <c r="N70" s="9"/>
      <c r="O70" s="2"/>
      <c r="P70" s="2"/>
      <c r="Q70" s="2"/>
    </row>
    <row r="71" spans="1:17" s="16" customFormat="1" x14ac:dyDescent="0.25">
      <c r="A71" s="2"/>
      <c r="B71" s="2"/>
      <c r="C71" s="2"/>
      <c r="D71" s="2"/>
      <c r="E71" s="2"/>
      <c r="F71" s="2"/>
      <c r="G71" s="2"/>
      <c r="H71" s="2"/>
      <c r="I71" s="2"/>
      <c r="J71" s="9"/>
      <c r="K71" s="9"/>
      <c r="L71" s="9"/>
      <c r="M71" s="9"/>
      <c r="N71" s="9"/>
      <c r="O71" s="2"/>
      <c r="P71" s="2"/>
      <c r="Q71" s="2"/>
    </row>
    <row r="72" spans="1:17" s="16" customFormat="1" x14ac:dyDescent="0.25">
      <c r="A72" s="2"/>
      <c r="B72" s="2"/>
      <c r="C72" s="2"/>
      <c r="D72" s="2"/>
      <c r="E72" s="2"/>
      <c r="F72" s="2"/>
      <c r="G72" s="2"/>
      <c r="H72" s="2"/>
      <c r="I72" s="2"/>
      <c r="J72" s="9"/>
      <c r="K72" s="9"/>
      <c r="L72" s="9"/>
      <c r="M72" s="9"/>
      <c r="N72" s="9"/>
      <c r="O72" s="2"/>
      <c r="P72" s="2"/>
      <c r="Q72" s="2"/>
    </row>
    <row r="73" spans="1:17" s="16" customFormat="1" x14ac:dyDescent="0.25">
      <c r="A73" s="2"/>
      <c r="B73" s="2"/>
      <c r="C73" s="2"/>
      <c r="D73" s="2"/>
      <c r="E73" s="2"/>
      <c r="F73" s="2"/>
      <c r="G73" s="2"/>
      <c r="H73" s="2"/>
      <c r="I73" s="2"/>
      <c r="J73" s="9"/>
      <c r="K73" s="9"/>
      <c r="L73" s="9"/>
      <c r="M73" s="9"/>
      <c r="N73" s="9"/>
      <c r="O73" s="2"/>
      <c r="P73" s="2"/>
      <c r="Q73" s="2"/>
    </row>
    <row r="74" spans="1:17" s="16" customFormat="1" x14ac:dyDescent="0.25">
      <c r="A74" s="2"/>
      <c r="B74" s="2"/>
      <c r="C74" s="2"/>
      <c r="D74" s="2"/>
      <c r="E74" s="2"/>
      <c r="F74" s="2"/>
      <c r="G74" s="2"/>
      <c r="H74" s="2"/>
      <c r="I74" s="2"/>
      <c r="J74" s="9"/>
      <c r="K74" s="9"/>
      <c r="L74" s="9"/>
      <c r="M74" s="9"/>
      <c r="N74" s="9"/>
      <c r="O74" s="2"/>
      <c r="P74" s="2"/>
      <c r="Q74" s="2"/>
    </row>
    <row r="75" spans="1:17" s="16" customFormat="1" x14ac:dyDescent="0.25">
      <c r="A75" s="2"/>
      <c r="B75" s="2"/>
      <c r="C75" s="2"/>
      <c r="D75" s="2"/>
      <c r="E75" s="2"/>
      <c r="F75" s="2"/>
      <c r="G75" s="2"/>
      <c r="H75" s="2"/>
      <c r="I75" s="2"/>
      <c r="J75" s="9"/>
      <c r="K75" s="9"/>
      <c r="L75" s="9"/>
      <c r="M75" s="9"/>
      <c r="N75" s="9"/>
      <c r="O75" s="2"/>
      <c r="P75" s="2"/>
      <c r="Q75" s="2"/>
    </row>
    <row r="76" spans="1:17" s="16" customFormat="1" x14ac:dyDescent="0.25">
      <c r="A76" s="2"/>
      <c r="B76" s="2"/>
      <c r="C76" s="2"/>
      <c r="D76" s="2"/>
      <c r="E76" s="2"/>
      <c r="F76" s="2"/>
      <c r="G76" s="2"/>
      <c r="H76" s="2"/>
      <c r="I76" s="2"/>
      <c r="J76" s="9"/>
      <c r="K76" s="9"/>
      <c r="L76" s="9"/>
      <c r="M76" s="9"/>
      <c r="N76" s="9"/>
      <c r="O76" s="2"/>
      <c r="P76" s="2"/>
      <c r="Q76" s="2"/>
    </row>
    <row r="77" spans="1:17" s="16" customFormat="1" x14ac:dyDescent="0.25">
      <c r="A77" s="2"/>
      <c r="B77" s="2"/>
      <c r="C77" s="2"/>
      <c r="D77" s="2"/>
      <c r="E77" s="2"/>
      <c r="F77" s="2"/>
      <c r="G77" s="2"/>
      <c r="H77" s="2"/>
      <c r="I77" s="2"/>
      <c r="J77" s="9"/>
      <c r="K77" s="9"/>
      <c r="L77" s="9"/>
      <c r="M77" s="9"/>
      <c r="N77" s="9"/>
      <c r="O77" s="2"/>
      <c r="P77" s="2"/>
      <c r="Q77" s="2"/>
    </row>
    <row r="78" spans="1:17" s="16" customFormat="1" x14ac:dyDescent="0.25">
      <c r="A78" s="2"/>
      <c r="B78" s="2"/>
      <c r="C78" s="2"/>
      <c r="D78" s="2"/>
      <c r="E78" s="2"/>
      <c r="F78" s="2"/>
      <c r="G78" s="2"/>
      <c r="H78" s="2"/>
      <c r="I78" s="2"/>
      <c r="J78" s="9"/>
      <c r="K78" s="9"/>
      <c r="L78" s="9"/>
      <c r="M78" s="9"/>
      <c r="N78" s="9"/>
      <c r="O78" s="2"/>
      <c r="P78" s="2"/>
      <c r="Q78" s="2"/>
    </row>
    <row r="79" spans="1:17" s="16" customFormat="1" x14ac:dyDescent="0.25">
      <c r="A79" s="2"/>
      <c r="B79" s="2"/>
      <c r="C79" s="2"/>
      <c r="D79" s="2"/>
      <c r="E79" s="2"/>
      <c r="F79" s="2"/>
      <c r="G79" s="2"/>
      <c r="H79" s="2"/>
      <c r="I79" s="2"/>
      <c r="J79" s="9"/>
      <c r="K79" s="9"/>
      <c r="L79" s="9"/>
      <c r="M79" s="9"/>
      <c r="N79" s="9"/>
      <c r="O79" s="2"/>
      <c r="P79" s="2"/>
      <c r="Q79" s="2"/>
    </row>
  </sheetData>
  <mergeCells count="12">
    <mergeCell ref="H6:I6"/>
    <mergeCell ref="A1:I1"/>
    <mergeCell ref="A2:I2"/>
    <mergeCell ref="A3:I3"/>
    <mergeCell ref="A5:A7"/>
    <mergeCell ref="B5:E5"/>
    <mergeCell ref="F5:I5"/>
    <mergeCell ref="B6:B7"/>
    <mergeCell ref="C6:C7"/>
    <mergeCell ref="D6:E6"/>
    <mergeCell ref="F6:F7"/>
    <mergeCell ref="G6:G7"/>
  </mergeCells>
  <phoneticPr fontId="68" type="noConversion"/>
  <printOptions horizontalCentered="1"/>
  <pageMargins left="0.19685039370078741" right="0" top="0.19685039370078741" bottom="0.11811023622047245" header="0.39370078740157483" footer="7.874015748031496E-2"/>
  <pageSetup paperSize="9" scale="53" fitToHeight="2" orientation="landscape" r:id="rId1"/>
  <headerFooter alignWithMargins="0"/>
  <rowBreaks count="1" manualBreakCount="1">
    <brk id="3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N183"/>
  <sheetViews>
    <sheetView zoomScale="55" zoomScaleNormal="55" zoomScaleSheetLayoutView="80" workbookViewId="0">
      <pane xSplit="1" ySplit="7" topLeftCell="B37" activePane="bottomRight" state="frozen"/>
      <selection activeCell="B4" sqref="B4"/>
      <selection pane="topRight" activeCell="B4" sqref="B4"/>
      <selection pane="bottomLeft" activeCell="B4" sqref="B4"/>
      <selection pane="bottomRight" activeCell="I62" sqref="I62"/>
    </sheetView>
  </sheetViews>
  <sheetFormatPr defaultRowHeight="20.25" x14ac:dyDescent="0.3"/>
  <cols>
    <col min="1" max="1" width="56.7109375" style="2" customWidth="1"/>
    <col min="2" max="2" width="18.85546875" style="176" customWidth="1"/>
    <col min="3" max="3" width="19.42578125" style="2" customWidth="1"/>
    <col min="4" max="4" width="21.5703125" style="2" customWidth="1"/>
    <col min="5" max="5" width="17.5703125" style="2" customWidth="1"/>
    <col min="6" max="6" width="22.7109375" style="2" customWidth="1"/>
    <col min="7" max="7" width="19" style="2" customWidth="1"/>
    <col min="8" max="8" width="15.28515625" style="2" customWidth="1"/>
    <col min="9" max="9" width="17.42578125" style="2" customWidth="1"/>
    <col min="10" max="10" width="23.5703125" style="2" customWidth="1"/>
    <col min="11" max="11" width="18.7109375" style="2" customWidth="1"/>
    <col min="12" max="12" width="10.85546875" style="2" customWidth="1"/>
    <col min="13" max="13" width="14.7109375" style="2" customWidth="1"/>
    <col min="14" max="14" width="21.42578125" style="139" customWidth="1"/>
    <col min="15" max="16384" width="9.140625" style="2"/>
  </cols>
  <sheetData>
    <row r="1" spans="1:14" ht="27" customHeight="1" x14ac:dyDescent="0.3">
      <c r="A1" s="277" t="s">
        <v>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</row>
    <row r="2" spans="1:14" ht="30.75" customHeight="1" x14ac:dyDescent="0.3">
      <c r="A2" s="277" t="s">
        <v>3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</row>
    <row r="3" spans="1:14" ht="25.5" customHeight="1" x14ac:dyDescent="0.3">
      <c r="A3" s="277" t="str">
        <f>'Власні '!A3:M3</f>
        <v xml:space="preserve">  станом на 01 березня 2026 року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139" t="s">
        <v>140</v>
      </c>
    </row>
    <row r="4" spans="1:14" ht="18" customHeight="1" thickBot="1" x14ac:dyDescent="0.35">
      <c r="A4" s="1"/>
      <c r="B4" s="175"/>
      <c r="C4" s="1"/>
      <c r="D4" s="1"/>
      <c r="E4" s="1"/>
      <c r="F4" s="13"/>
      <c r="G4" s="1"/>
      <c r="H4" s="8"/>
      <c r="I4" s="14"/>
      <c r="J4" s="8"/>
      <c r="K4" s="8"/>
      <c r="L4" s="8"/>
      <c r="M4" s="15" t="s">
        <v>1</v>
      </c>
    </row>
    <row r="5" spans="1:14" ht="24" customHeight="1" x14ac:dyDescent="0.2">
      <c r="A5" s="278" t="s">
        <v>27</v>
      </c>
      <c r="B5" s="302" t="s">
        <v>5</v>
      </c>
      <c r="C5" s="303"/>
      <c r="D5" s="303"/>
      <c r="E5" s="303"/>
      <c r="F5" s="281" t="s">
        <v>14</v>
      </c>
      <c r="G5" s="282"/>
      <c r="H5" s="282"/>
      <c r="I5" s="283"/>
      <c r="J5" s="268" t="s">
        <v>22</v>
      </c>
      <c r="K5" s="269"/>
      <c r="L5" s="269"/>
      <c r="M5" s="270"/>
      <c r="N5" s="301" t="s">
        <v>144</v>
      </c>
    </row>
    <row r="6" spans="1:14" ht="27.75" customHeight="1" x14ac:dyDescent="0.2">
      <c r="A6" s="279"/>
      <c r="B6" s="304" t="s">
        <v>143</v>
      </c>
      <c r="C6" s="305"/>
      <c r="D6" s="297" t="s">
        <v>25</v>
      </c>
      <c r="E6" s="287" t="s">
        <v>6</v>
      </c>
      <c r="F6" s="271" t="str">
        <f>'Власні '!F6:F7</f>
        <v xml:space="preserve">План на січень-лютий 2026 року </v>
      </c>
      <c r="G6" s="287" t="s">
        <v>6</v>
      </c>
      <c r="H6" s="287" t="s">
        <v>9</v>
      </c>
      <c r="I6" s="289"/>
      <c r="J6" s="306" t="str">
        <f>'Власні '!J6:J7</f>
        <v xml:space="preserve">План на січень-лютий 2026 року </v>
      </c>
      <c r="K6" s="284" t="s">
        <v>6</v>
      </c>
      <c r="L6" s="284" t="s">
        <v>9</v>
      </c>
      <c r="M6" s="286"/>
      <c r="N6" s="301"/>
    </row>
    <row r="7" spans="1:14" ht="67.5" customHeight="1" thickBot="1" x14ac:dyDescent="0.25">
      <c r="A7" s="280"/>
      <c r="B7" s="189" t="s">
        <v>24</v>
      </c>
      <c r="C7" s="190" t="s">
        <v>26</v>
      </c>
      <c r="D7" s="308"/>
      <c r="E7" s="288"/>
      <c r="F7" s="309"/>
      <c r="G7" s="310"/>
      <c r="H7" s="26" t="s">
        <v>8</v>
      </c>
      <c r="I7" s="27" t="s">
        <v>7</v>
      </c>
      <c r="J7" s="307"/>
      <c r="K7" s="300"/>
      <c r="L7" s="28" t="s">
        <v>8</v>
      </c>
      <c r="M7" s="29" t="s">
        <v>7</v>
      </c>
      <c r="N7" s="301"/>
    </row>
    <row r="8" spans="1:14" s="3" customFormat="1" ht="28.5" customHeight="1" thickBot="1" x14ac:dyDescent="0.35">
      <c r="A8" s="229" t="s">
        <v>31</v>
      </c>
      <c r="B8" s="181">
        <v>1989000</v>
      </c>
      <c r="C8" s="32">
        <f>'Власні '!B8</f>
        <v>2003510.59</v>
      </c>
      <c r="D8" s="219">
        <f>C8-B8</f>
        <v>14510.590000000084</v>
      </c>
      <c r="E8" s="201">
        <f>'Власні '!C8</f>
        <v>300626.3251800001</v>
      </c>
      <c r="F8" s="60">
        <f>'Власні '!F8</f>
        <v>273510.59000000003</v>
      </c>
      <c r="G8" s="61">
        <f>E8</f>
        <v>300626.3251800001</v>
      </c>
      <c r="H8" s="34">
        <f t="shared" ref="H8:H69" si="0">IF(G8&gt;0,ROUND(G8*100/F8,1), )</f>
        <v>109.9</v>
      </c>
      <c r="I8" s="92">
        <f>G8-F8</f>
        <v>27115.735180000076</v>
      </c>
      <c r="J8" s="138">
        <f>'Власні '!J8</f>
        <v>239106.39</v>
      </c>
      <c r="K8" s="138">
        <f>'Власні '!K8</f>
        <v>250111.81349</v>
      </c>
      <c r="L8" s="86">
        <f t="shared" ref="L8:L69" si="1">IF(K8&gt;0,ROUND(K8*100/J8,1), )</f>
        <v>104.6</v>
      </c>
      <c r="M8" s="91">
        <f>K8-J8</f>
        <v>11005.423489999986</v>
      </c>
      <c r="N8" s="237">
        <f>IF(I8&lt;0,D8,IF(D8&lt;0,I8,D8+I8))</f>
        <v>41626.32518000016</v>
      </c>
    </row>
    <row r="9" spans="1:14" s="4" customFormat="1" ht="30" customHeight="1" x14ac:dyDescent="0.3">
      <c r="A9" s="194" t="s">
        <v>29</v>
      </c>
      <c r="B9" s="182">
        <v>90</v>
      </c>
      <c r="C9" s="154">
        <f>'Власні '!B9</f>
        <v>90</v>
      </c>
      <c r="D9" s="220">
        <f t="shared" ref="D9:D67" si="2">C9-B9</f>
        <v>0</v>
      </c>
      <c r="E9" s="202">
        <f>'Власні '!C9</f>
        <v>0</v>
      </c>
      <c r="F9" s="208">
        <f>'Власні '!F9</f>
        <v>88</v>
      </c>
      <c r="G9" s="202">
        <f>E9</f>
        <v>0</v>
      </c>
      <c r="H9" s="80">
        <f t="shared" si="0"/>
        <v>0</v>
      </c>
      <c r="I9" s="205">
        <f>G9-F9</f>
        <v>-88</v>
      </c>
      <c r="J9" s="212">
        <v>0</v>
      </c>
      <c r="K9" s="213">
        <v>0</v>
      </c>
      <c r="L9" s="99">
        <f t="shared" si="1"/>
        <v>0</v>
      </c>
      <c r="M9" s="100">
        <f>K9-J9</f>
        <v>0</v>
      </c>
      <c r="N9" s="238">
        <f>IF(I9&lt;0,D9,IF(D9&lt;0,I9,D9+I9))</f>
        <v>0</v>
      </c>
    </row>
    <row r="10" spans="1:14" s="4" customFormat="1" ht="30" customHeight="1" x14ac:dyDescent="0.3">
      <c r="A10" s="195" t="s">
        <v>32</v>
      </c>
      <c r="B10" s="183">
        <v>9</v>
      </c>
      <c r="C10" s="154">
        <f>'Власні '!B10</f>
        <v>9</v>
      </c>
      <c r="D10" s="221">
        <f t="shared" si="2"/>
        <v>0</v>
      </c>
      <c r="E10" s="203">
        <f>'Власні '!C10</f>
        <v>0</v>
      </c>
      <c r="F10" s="208">
        <f>'Власні '!F10</f>
        <v>0</v>
      </c>
      <c r="G10" s="202">
        <f>E10</f>
        <v>0</v>
      </c>
      <c r="H10" s="80"/>
      <c r="I10" s="206">
        <f>G10-F10</f>
        <v>0</v>
      </c>
      <c r="J10" s="214">
        <v>0</v>
      </c>
      <c r="K10" s="215">
        <v>0</v>
      </c>
      <c r="L10" s="103">
        <f t="shared" si="1"/>
        <v>0</v>
      </c>
      <c r="M10" s="104">
        <f>K10-J10</f>
        <v>0</v>
      </c>
      <c r="N10" s="238">
        <f t="shared" ref="N10:N12" si="3">IF(I10&lt;0,D10,IF(D10&lt;0,I10,D10+I10))</f>
        <v>0</v>
      </c>
    </row>
    <row r="11" spans="1:14" s="4" customFormat="1" ht="30" customHeight="1" x14ac:dyDescent="0.3">
      <c r="A11" s="195" t="s">
        <v>33</v>
      </c>
      <c r="B11" s="183">
        <v>0</v>
      </c>
      <c r="C11" s="154">
        <f>'Власні '!B11</f>
        <v>0</v>
      </c>
      <c r="D11" s="221">
        <f t="shared" si="2"/>
        <v>0</v>
      </c>
      <c r="E11" s="203">
        <f>'Власні '!C11</f>
        <v>26.105</v>
      </c>
      <c r="F11" s="208">
        <f>'Власні '!F11</f>
        <v>0</v>
      </c>
      <c r="G11" s="202">
        <f>E11</f>
        <v>26.105</v>
      </c>
      <c r="H11" s="81"/>
      <c r="I11" s="206">
        <f>G11-F11</f>
        <v>26.105</v>
      </c>
      <c r="J11" s="214">
        <v>0</v>
      </c>
      <c r="K11" s="215">
        <v>0</v>
      </c>
      <c r="L11" s="103">
        <f t="shared" si="1"/>
        <v>0</v>
      </c>
      <c r="M11" s="104">
        <f>K11-J11</f>
        <v>0</v>
      </c>
      <c r="N11" s="238">
        <f>IF(I11&lt;0,D11,IF(D11&lt;0,I11,D11+I11))</f>
        <v>26.105</v>
      </c>
    </row>
    <row r="12" spans="1:14" s="5" customFormat="1" ht="30" customHeight="1" thickBot="1" x14ac:dyDescent="0.35">
      <c r="A12" s="196" t="s">
        <v>30</v>
      </c>
      <c r="B12" s="184">
        <v>191.5</v>
      </c>
      <c r="C12" s="154">
        <f>'Власні '!B12</f>
        <v>191.5</v>
      </c>
      <c r="D12" s="222">
        <f t="shared" si="2"/>
        <v>0</v>
      </c>
      <c r="E12" s="203">
        <f>'Власні '!C12</f>
        <v>140.00304</v>
      </c>
      <c r="F12" s="208">
        <f>'Власні '!F12</f>
        <v>32.415999999999997</v>
      </c>
      <c r="G12" s="202">
        <f>E12</f>
        <v>140.00304</v>
      </c>
      <c r="H12" s="84">
        <f t="shared" si="0"/>
        <v>431.9</v>
      </c>
      <c r="I12" s="207">
        <f>G12-F12</f>
        <v>107.58704</v>
      </c>
      <c r="J12" s="214">
        <v>0</v>
      </c>
      <c r="K12" s="215">
        <v>0</v>
      </c>
      <c r="L12" s="108">
        <f t="shared" si="1"/>
        <v>0</v>
      </c>
      <c r="M12" s="109">
        <f>K12-J12</f>
        <v>0</v>
      </c>
      <c r="N12" s="238">
        <f t="shared" si="3"/>
        <v>107.58704</v>
      </c>
    </row>
    <row r="13" spans="1:14" s="4" customFormat="1" ht="23.25" customHeight="1" thickBot="1" x14ac:dyDescent="0.35">
      <c r="A13" s="197" t="s">
        <v>12</v>
      </c>
      <c r="B13" s="180">
        <f t="shared" ref="B13:G13" si="4">SUM(B9:B12)</f>
        <v>290.5</v>
      </c>
      <c r="C13" s="54">
        <f>SUM(C9:C12)</f>
        <v>290.5</v>
      </c>
      <c r="D13" s="219">
        <f t="shared" si="4"/>
        <v>0</v>
      </c>
      <c r="E13" s="204">
        <f t="shared" si="4"/>
        <v>166.10803999999999</v>
      </c>
      <c r="F13" s="209">
        <f t="shared" si="4"/>
        <v>120.416</v>
      </c>
      <c r="G13" s="210">
        <f t="shared" si="4"/>
        <v>166.10803999999999</v>
      </c>
      <c r="H13" s="52">
        <f t="shared" si="0"/>
        <v>137.9</v>
      </c>
      <c r="I13" s="95">
        <f>SUM(I10:I12)</f>
        <v>133.69203999999999</v>
      </c>
      <c r="J13" s="216">
        <f>SUM(J9:J12)</f>
        <v>0</v>
      </c>
      <c r="K13" s="217">
        <f>SUM(K9:K12)</f>
        <v>0</v>
      </c>
      <c r="L13" s="86">
        <f t="shared" si="1"/>
        <v>0</v>
      </c>
      <c r="M13" s="91">
        <f>SUM(M10:M12)</f>
        <v>0</v>
      </c>
      <c r="N13" s="239">
        <f>SUM(N9:N12)</f>
        <v>133.69203999999999</v>
      </c>
    </row>
    <row r="14" spans="1:14" s="4" customFormat="1" ht="30" customHeight="1" x14ac:dyDescent="0.3">
      <c r="A14" s="194" t="s">
        <v>28</v>
      </c>
      <c r="B14" s="182">
        <v>18698.335999999999</v>
      </c>
      <c r="C14" s="154">
        <f>'Власні '!B14</f>
        <v>18698.335999999999</v>
      </c>
      <c r="D14" s="223">
        <f t="shared" si="2"/>
        <v>0</v>
      </c>
      <c r="E14" s="202">
        <f>'Власні '!C14</f>
        <v>4009.3342399999997</v>
      </c>
      <c r="F14" s="140">
        <f>'Власні '!F14</f>
        <v>2745.4960000000001</v>
      </c>
      <c r="G14" s="211">
        <f t="shared" ref="G14:G45" si="5">E14</f>
        <v>4009.3342399999997</v>
      </c>
      <c r="H14" s="80">
        <f t="shared" si="0"/>
        <v>146</v>
      </c>
      <c r="I14" s="205">
        <f t="shared" ref="I14:I69" si="6">G14-F14</f>
        <v>1263.8382399999996</v>
      </c>
      <c r="J14" s="177">
        <f>'Власні '!J14</f>
        <v>1152.3</v>
      </c>
      <c r="K14" s="177">
        <f>'Власні '!K14</f>
        <v>1738.5482500000001</v>
      </c>
      <c r="L14" s="99">
        <f t="shared" si="1"/>
        <v>150.9</v>
      </c>
      <c r="M14" s="100">
        <f t="shared" ref="M14:M69" si="7">K14-J14</f>
        <v>586.2482500000001</v>
      </c>
      <c r="N14" s="238">
        <f t="shared" ref="N14:N67" si="8">IF(I14&lt;0,D14,IF(D14&lt;0,I14,D14+I14))</f>
        <v>1263.8382399999996</v>
      </c>
    </row>
    <row r="15" spans="1:14" s="4" customFormat="1" ht="30" customHeight="1" x14ac:dyDescent="0.3">
      <c r="A15" s="187" t="s">
        <v>67</v>
      </c>
      <c r="B15" s="183">
        <v>44847.915999999997</v>
      </c>
      <c r="C15" s="154">
        <f>'Власні '!B15</f>
        <v>44847.915999999997</v>
      </c>
      <c r="D15" s="223">
        <f t="shared" si="2"/>
        <v>0</v>
      </c>
      <c r="E15" s="203">
        <f>'Власні '!C15</f>
        <v>9254.5179200000002</v>
      </c>
      <c r="F15" s="140">
        <f>'Власні '!F15</f>
        <v>7544.1509999999998</v>
      </c>
      <c r="G15" s="211">
        <f t="shared" si="5"/>
        <v>9254.5179200000002</v>
      </c>
      <c r="H15" s="81">
        <f t="shared" si="0"/>
        <v>122.7</v>
      </c>
      <c r="I15" s="206">
        <f t="shared" si="6"/>
        <v>1710.3669200000004</v>
      </c>
      <c r="J15" s="178">
        <f>'Власні '!J15</f>
        <v>4350</v>
      </c>
      <c r="K15" s="178">
        <f>'Власні '!K15</f>
        <v>4973.0384500000009</v>
      </c>
      <c r="L15" s="103">
        <f t="shared" si="1"/>
        <v>114.3</v>
      </c>
      <c r="M15" s="104">
        <f t="shared" si="7"/>
        <v>623.03845000000092</v>
      </c>
      <c r="N15" s="238">
        <f t="shared" si="8"/>
        <v>1710.3669200000004</v>
      </c>
    </row>
    <row r="16" spans="1:14" s="4" customFormat="1" ht="30" customHeight="1" x14ac:dyDescent="0.3">
      <c r="A16" s="187" t="s">
        <v>34</v>
      </c>
      <c r="B16" s="183">
        <v>49898.237999999998</v>
      </c>
      <c r="C16" s="154">
        <f>'Власні '!B16</f>
        <v>49898.237999999998</v>
      </c>
      <c r="D16" s="223">
        <f t="shared" si="2"/>
        <v>0</v>
      </c>
      <c r="E16" s="203">
        <f>'Власні '!C16</f>
        <v>10988.629640000003</v>
      </c>
      <c r="F16" s="140">
        <f>'Власні '!F16</f>
        <v>6970.2479999999996</v>
      </c>
      <c r="G16" s="211">
        <f t="shared" si="5"/>
        <v>10988.629640000003</v>
      </c>
      <c r="H16" s="81">
        <f t="shared" si="0"/>
        <v>157.69999999999999</v>
      </c>
      <c r="I16" s="206">
        <f t="shared" si="6"/>
        <v>4018.3816400000032</v>
      </c>
      <c r="J16" s="178">
        <f>'Власні '!J16</f>
        <v>2960.3969999999999</v>
      </c>
      <c r="K16" s="178">
        <f>'Власні '!K16</f>
        <v>4934.5388599999997</v>
      </c>
      <c r="L16" s="103">
        <f t="shared" si="1"/>
        <v>166.7</v>
      </c>
      <c r="M16" s="104">
        <f t="shared" si="7"/>
        <v>1974.1418599999997</v>
      </c>
      <c r="N16" s="238">
        <f t="shared" si="8"/>
        <v>4018.3816400000032</v>
      </c>
    </row>
    <row r="17" spans="1:14" s="4" customFormat="1" ht="30" customHeight="1" x14ac:dyDescent="0.3">
      <c r="A17" s="187" t="s">
        <v>35</v>
      </c>
      <c r="B17" s="183">
        <v>75444</v>
      </c>
      <c r="C17" s="154">
        <f>'Власні '!B17</f>
        <v>75444</v>
      </c>
      <c r="D17" s="223">
        <f t="shared" si="2"/>
        <v>0</v>
      </c>
      <c r="E17" s="203">
        <f>'Власні '!C17</f>
        <v>13271.628739999996</v>
      </c>
      <c r="F17" s="140">
        <f>'Власні '!F17</f>
        <v>10206.768</v>
      </c>
      <c r="G17" s="211">
        <f t="shared" si="5"/>
        <v>13271.628739999996</v>
      </c>
      <c r="H17" s="81">
        <f t="shared" si="0"/>
        <v>130</v>
      </c>
      <c r="I17" s="206">
        <f t="shared" si="6"/>
        <v>3064.8607399999964</v>
      </c>
      <c r="J17" s="178">
        <f>'Власні '!J17</f>
        <v>5363.7910000000002</v>
      </c>
      <c r="K17" s="178">
        <f>'Власні '!K17</f>
        <v>6874.3142500000004</v>
      </c>
      <c r="L17" s="103">
        <f t="shared" si="1"/>
        <v>128.19999999999999</v>
      </c>
      <c r="M17" s="104">
        <f t="shared" si="7"/>
        <v>1510.5232500000002</v>
      </c>
      <c r="N17" s="238">
        <f t="shared" si="8"/>
        <v>3064.8607399999964</v>
      </c>
    </row>
    <row r="18" spans="1:14" s="4" customFormat="1" ht="30" customHeight="1" x14ac:dyDescent="0.3">
      <c r="A18" s="187" t="s">
        <v>68</v>
      </c>
      <c r="B18" s="183">
        <v>36000.6</v>
      </c>
      <c r="C18" s="154">
        <f>'Власні '!B18</f>
        <v>36000.6</v>
      </c>
      <c r="D18" s="223">
        <f t="shared" si="2"/>
        <v>0</v>
      </c>
      <c r="E18" s="203">
        <f>'Власні '!C18</f>
        <v>8419.6393699999971</v>
      </c>
      <c r="F18" s="140">
        <f>'Власні '!F18</f>
        <v>5949.5</v>
      </c>
      <c r="G18" s="211">
        <f t="shared" si="5"/>
        <v>8419.6393699999971</v>
      </c>
      <c r="H18" s="81">
        <f t="shared" si="0"/>
        <v>141.5</v>
      </c>
      <c r="I18" s="206">
        <f t="shared" si="6"/>
        <v>2470.1393699999971</v>
      </c>
      <c r="J18" s="178">
        <f>'Власні '!J18</f>
        <v>3875</v>
      </c>
      <c r="K18" s="178">
        <f>'Власні '!K18</f>
        <v>4526.2902699999995</v>
      </c>
      <c r="L18" s="103">
        <f t="shared" si="1"/>
        <v>116.8</v>
      </c>
      <c r="M18" s="104">
        <f t="shared" si="7"/>
        <v>651.29026999999951</v>
      </c>
      <c r="N18" s="238">
        <f t="shared" si="8"/>
        <v>2470.1393699999971</v>
      </c>
    </row>
    <row r="19" spans="1:14" s="4" customFormat="1" ht="30" customHeight="1" x14ac:dyDescent="0.3">
      <c r="A19" s="187" t="s">
        <v>69</v>
      </c>
      <c r="B19" s="183">
        <v>111719.298</v>
      </c>
      <c r="C19" s="154">
        <f>'Власні '!B19</f>
        <v>111719.298</v>
      </c>
      <c r="D19" s="223">
        <f t="shared" si="2"/>
        <v>0</v>
      </c>
      <c r="E19" s="203">
        <f>'Власні '!C19</f>
        <v>20177.319930000001</v>
      </c>
      <c r="F19" s="140">
        <f>'Власні '!F19</f>
        <v>12492.55</v>
      </c>
      <c r="G19" s="211">
        <f t="shared" si="5"/>
        <v>20177.319930000001</v>
      </c>
      <c r="H19" s="81">
        <f t="shared" si="0"/>
        <v>161.5</v>
      </c>
      <c r="I19" s="206">
        <f t="shared" si="6"/>
        <v>7684.7699300000022</v>
      </c>
      <c r="J19" s="178">
        <f>'Власні '!J19</f>
        <v>6770</v>
      </c>
      <c r="K19" s="178">
        <f>'Власні '!K19</f>
        <v>9910.769400000001</v>
      </c>
      <c r="L19" s="103">
        <f t="shared" si="1"/>
        <v>146.4</v>
      </c>
      <c r="M19" s="104">
        <f t="shared" si="7"/>
        <v>3140.769400000001</v>
      </c>
      <c r="N19" s="238">
        <f t="shared" si="8"/>
        <v>7684.7699300000022</v>
      </c>
    </row>
    <row r="20" spans="1:14" s="4" customFormat="1" ht="30" customHeight="1" x14ac:dyDescent="0.3">
      <c r="A20" s="187" t="s">
        <v>70</v>
      </c>
      <c r="B20" s="183">
        <v>23917.7</v>
      </c>
      <c r="C20" s="154">
        <f>'Власні '!B20</f>
        <v>23917.7</v>
      </c>
      <c r="D20" s="223">
        <f t="shared" si="2"/>
        <v>0</v>
      </c>
      <c r="E20" s="203">
        <f>'Власні '!C20</f>
        <v>4854.0498299999999</v>
      </c>
      <c r="F20" s="140">
        <f>'Власні '!F20</f>
        <v>4800.3</v>
      </c>
      <c r="G20" s="211">
        <f t="shared" si="5"/>
        <v>4854.0498299999999</v>
      </c>
      <c r="H20" s="81">
        <f t="shared" si="0"/>
        <v>101.1</v>
      </c>
      <c r="I20" s="206">
        <f t="shared" si="6"/>
        <v>53.749829999999747</v>
      </c>
      <c r="J20" s="178">
        <f>'Власні '!J20</f>
        <v>2069.9</v>
      </c>
      <c r="K20" s="178">
        <f>'Власні '!K20</f>
        <v>2847.8673799999997</v>
      </c>
      <c r="L20" s="103">
        <f t="shared" si="1"/>
        <v>137.6</v>
      </c>
      <c r="M20" s="104">
        <f t="shared" si="7"/>
        <v>777.96737999999959</v>
      </c>
      <c r="N20" s="238">
        <f t="shared" si="8"/>
        <v>53.749829999999747</v>
      </c>
    </row>
    <row r="21" spans="1:14" s="4" customFormat="1" ht="30" customHeight="1" x14ac:dyDescent="0.3">
      <c r="A21" s="187" t="s">
        <v>36</v>
      </c>
      <c r="B21" s="183">
        <v>51321</v>
      </c>
      <c r="C21" s="154">
        <f>'Власні '!B21</f>
        <v>51321</v>
      </c>
      <c r="D21" s="223">
        <f t="shared" si="2"/>
        <v>0</v>
      </c>
      <c r="E21" s="203">
        <f>'Власні '!C21</f>
        <v>11265.11634</v>
      </c>
      <c r="F21" s="140">
        <f>'Власні '!F21</f>
        <v>9132.9339999999993</v>
      </c>
      <c r="G21" s="211">
        <f t="shared" si="5"/>
        <v>11265.11634</v>
      </c>
      <c r="H21" s="81">
        <f t="shared" si="0"/>
        <v>123.3</v>
      </c>
      <c r="I21" s="206">
        <f t="shared" si="6"/>
        <v>2132.1823400000012</v>
      </c>
      <c r="J21" s="178">
        <f>'Власні '!J21</f>
        <v>5265.5</v>
      </c>
      <c r="K21" s="178">
        <f>'Власні '!K21</f>
        <v>6113.0433500000008</v>
      </c>
      <c r="L21" s="103">
        <f t="shared" si="1"/>
        <v>116.1</v>
      </c>
      <c r="M21" s="104">
        <f t="shared" si="7"/>
        <v>847.54335000000083</v>
      </c>
      <c r="N21" s="238">
        <f t="shared" si="8"/>
        <v>2132.1823400000012</v>
      </c>
    </row>
    <row r="22" spans="1:14" s="4" customFormat="1" ht="30" customHeight="1" x14ac:dyDescent="0.3">
      <c r="A22" s="187" t="s">
        <v>37</v>
      </c>
      <c r="B22" s="183">
        <v>20311.5</v>
      </c>
      <c r="C22" s="154">
        <f>'Власні '!B22</f>
        <v>20311.5</v>
      </c>
      <c r="D22" s="223">
        <f t="shared" si="2"/>
        <v>0</v>
      </c>
      <c r="E22" s="203">
        <f>'Власні '!C22</f>
        <v>3722.78235</v>
      </c>
      <c r="F22" s="140">
        <f>'Власні '!F22</f>
        <v>2337.5309999999999</v>
      </c>
      <c r="G22" s="211">
        <f t="shared" si="5"/>
        <v>3722.78235</v>
      </c>
      <c r="H22" s="81">
        <f t="shared" si="0"/>
        <v>159.30000000000001</v>
      </c>
      <c r="I22" s="206">
        <f t="shared" si="6"/>
        <v>1385.25135</v>
      </c>
      <c r="J22" s="178">
        <f>'Власні '!J22</f>
        <v>950.7</v>
      </c>
      <c r="K22" s="178">
        <f>'Власні '!K22</f>
        <v>1720.5794100000001</v>
      </c>
      <c r="L22" s="103">
        <f t="shared" si="1"/>
        <v>181</v>
      </c>
      <c r="M22" s="104">
        <f t="shared" si="7"/>
        <v>769.87941000000001</v>
      </c>
      <c r="N22" s="238">
        <f t="shared" si="8"/>
        <v>1385.25135</v>
      </c>
    </row>
    <row r="23" spans="1:14" s="4" customFormat="1" ht="30" customHeight="1" x14ac:dyDescent="0.3">
      <c r="A23" s="187" t="s">
        <v>38</v>
      </c>
      <c r="B23" s="183">
        <v>53414.436000000002</v>
      </c>
      <c r="C23" s="154">
        <f>'Власні '!B23</f>
        <v>53414.436000000002</v>
      </c>
      <c r="D23" s="223">
        <f t="shared" si="2"/>
        <v>0</v>
      </c>
      <c r="E23" s="203">
        <f>'Власні '!C23</f>
        <v>7783.2390799999994</v>
      </c>
      <c r="F23" s="140">
        <f>'Власні '!F23</f>
        <v>6789.8819999999996</v>
      </c>
      <c r="G23" s="211">
        <f t="shared" si="5"/>
        <v>7783.2390799999994</v>
      </c>
      <c r="H23" s="81">
        <f t="shared" si="0"/>
        <v>114.6</v>
      </c>
      <c r="I23" s="206">
        <f t="shared" si="6"/>
        <v>993.35707999999977</v>
      </c>
      <c r="J23" s="178">
        <f>'Власні '!J23</f>
        <v>3905</v>
      </c>
      <c r="K23" s="178">
        <f>'Власні '!K23</f>
        <v>4307.1591200000003</v>
      </c>
      <c r="L23" s="103">
        <f t="shared" si="1"/>
        <v>110.3</v>
      </c>
      <c r="M23" s="104">
        <f t="shared" si="7"/>
        <v>402.15912000000026</v>
      </c>
      <c r="N23" s="238">
        <f t="shared" si="8"/>
        <v>993.35707999999977</v>
      </c>
    </row>
    <row r="24" spans="1:14" s="4" customFormat="1" ht="30" customHeight="1" x14ac:dyDescent="0.3">
      <c r="A24" s="187" t="s">
        <v>39</v>
      </c>
      <c r="B24" s="183">
        <v>20884.2</v>
      </c>
      <c r="C24" s="154">
        <f>'Власні '!B24</f>
        <v>20884.2</v>
      </c>
      <c r="D24" s="223">
        <f t="shared" si="2"/>
        <v>0</v>
      </c>
      <c r="E24" s="203">
        <f>'Власні '!C24</f>
        <v>4433.4330199999995</v>
      </c>
      <c r="F24" s="140">
        <f>'Власні '!F24</f>
        <v>3960.2750000000001</v>
      </c>
      <c r="G24" s="211">
        <f t="shared" si="5"/>
        <v>4433.4330199999995</v>
      </c>
      <c r="H24" s="81">
        <f t="shared" si="0"/>
        <v>111.9</v>
      </c>
      <c r="I24" s="206">
        <f t="shared" si="6"/>
        <v>473.1580199999994</v>
      </c>
      <c r="J24" s="178">
        <f>'Власні '!J24</f>
        <v>2271.9360000000001</v>
      </c>
      <c r="K24" s="178">
        <f>'Власні '!K24</f>
        <v>2650.1730999999995</v>
      </c>
      <c r="L24" s="103">
        <f t="shared" si="1"/>
        <v>116.6</v>
      </c>
      <c r="M24" s="104">
        <f t="shared" si="7"/>
        <v>378.23709999999937</v>
      </c>
      <c r="N24" s="238">
        <f t="shared" si="8"/>
        <v>473.1580199999994</v>
      </c>
    </row>
    <row r="25" spans="1:14" s="4" customFormat="1" ht="30" customHeight="1" x14ac:dyDescent="0.3">
      <c r="A25" s="187" t="s">
        <v>40</v>
      </c>
      <c r="B25" s="183">
        <v>44369.46</v>
      </c>
      <c r="C25" s="154">
        <f>'Власні '!B25</f>
        <v>44369.46</v>
      </c>
      <c r="D25" s="223">
        <f t="shared" si="2"/>
        <v>0</v>
      </c>
      <c r="E25" s="203">
        <f>'Власні '!C25</f>
        <v>6602.1468000000013</v>
      </c>
      <c r="F25" s="140">
        <f>'Власні '!F25</f>
        <v>6686.4949999999999</v>
      </c>
      <c r="G25" s="211">
        <f t="shared" si="5"/>
        <v>6602.1468000000013</v>
      </c>
      <c r="H25" s="81">
        <f t="shared" si="0"/>
        <v>98.7</v>
      </c>
      <c r="I25" s="206">
        <f t="shared" si="6"/>
        <v>-84.348199999998542</v>
      </c>
      <c r="J25" s="178">
        <f>'Власні '!J25</f>
        <v>4972.2</v>
      </c>
      <c r="K25" s="178">
        <f>'Власні '!K25</f>
        <v>4596.8387599999996</v>
      </c>
      <c r="L25" s="103">
        <f t="shared" si="1"/>
        <v>92.5</v>
      </c>
      <c r="M25" s="104">
        <f t="shared" si="7"/>
        <v>-375.36124000000018</v>
      </c>
      <c r="N25" s="238">
        <f t="shared" si="8"/>
        <v>0</v>
      </c>
    </row>
    <row r="26" spans="1:14" s="4" customFormat="1" ht="30" customHeight="1" x14ac:dyDescent="0.3">
      <c r="A26" s="187" t="s">
        <v>41</v>
      </c>
      <c r="B26" s="183">
        <v>53274.67</v>
      </c>
      <c r="C26" s="154">
        <f>'Власні '!B26</f>
        <v>53274.67</v>
      </c>
      <c r="D26" s="223">
        <f t="shared" si="2"/>
        <v>0</v>
      </c>
      <c r="E26" s="203">
        <f>'Власні '!C26</f>
        <v>10472.56235</v>
      </c>
      <c r="F26" s="140">
        <f>'Власні '!F26</f>
        <v>9144.2250000000004</v>
      </c>
      <c r="G26" s="211">
        <f t="shared" si="5"/>
        <v>10472.56235</v>
      </c>
      <c r="H26" s="81">
        <f t="shared" si="0"/>
        <v>114.5</v>
      </c>
      <c r="I26" s="206">
        <f t="shared" si="6"/>
        <v>1328.3373499999998</v>
      </c>
      <c r="J26" s="178">
        <f>'Власні '!J26</f>
        <v>4282.9949999999999</v>
      </c>
      <c r="K26" s="178">
        <f>'Власні '!K26</f>
        <v>4539.9052899999997</v>
      </c>
      <c r="L26" s="103">
        <f t="shared" si="1"/>
        <v>106</v>
      </c>
      <c r="M26" s="104">
        <f t="shared" si="7"/>
        <v>256.9102899999998</v>
      </c>
      <c r="N26" s="238">
        <f>IF(I26&lt;0,D26,IF(D26&lt;0,I26,D26+I26))</f>
        <v>1328.3373499999998</v>
      </c>
    </row>
    <row r="27" spans="1:14" s="4" customFormat="1" ht="30" customHeight="1" x14ac:dyDescent="0.3">
      <c r="A27" s="187" t="s">
        <v>42</v>
      </c>
      <c r="B27" s="183">
        <v>74903.517999999996</v>
      </c>
      <c r="C27" s="154">
        <f>'Власні '!B27</f>
        <v>74903.517999999996</v>
      </c>
      <c r="D27" s="223">
        <f t="shared" si="2"/>
        <v>0</v>
      </c>
      <c r="E27" s="203">
        <f>'Власні '!C27</f>
        <v>14611.287830000003</v>
      </c>
      <c r="F27" s="140">
        <f>'Власні '!F27</f>
        <v>10546.3</v>
      </c>
      <c r="G27" s="211">
        <f t="shared" si="5"/>
        <v>14611.287830000003</v>
      </c>
      <c r="H27" s="81">
        <f t="shared" si="0"/>
        <v>138.5</v>
      </c>
      <c r="I27" s="206">
        <f t="shared" si="6"/>
        <v>4064.9878300000037</v>
      </c>
      <c r="J27" s="178">
        <f>'Власні '!J27</f>
        <v>4392.1000000000004</v>
      </c>
      <c r="K27" s="178">
        <f>'Власні '!K27</f>
        <v>6731.099110000001</v>
      </c>
      <c r="L27" s="103">
        <f t="shared" si="1"/>
        <v>153.30000000000001</v>
      </c>
      <c r="M27" s="104">
        <f t="shared" si="7"/>
        <v>2338.9991100000007</v>
      </c>
      <c r="N27" s="238">
        <f t="shared" si="8"/>
        <v>4064.9878300000037</v>
      </c>
    </row>
    <row r="28" spans="1:14" s="4" customFormat="1" ht="30" customHeight="1" x14ac:dyDescent="0.3">
      <c r="A28" s="187" t="s">
        <v>43</v>
      </c>
      <c r="B28" s="183">
        <v>125092</v>
      </c>
      <c r="C28" s="154">
        <f>'Власні '!B28</f>
        <v>125092</v>
      </c>
      <c r="D28" s="223">
        <f t="shared" si="2"/>
        <v>0</v>
      </c>
      <c r="E28" s="203">
        <f>'Власні '!C28</f>
        <v>29147.150579999998</v>
      </c>
      <c r="F28" s="140">
        <f>'Власні '!F28</f>
        <v>18264.099999999999</v>
      </c>
      <c r="G28" s="211">
        <f t="shared" si="5"/>
        <v>29147.150579999998</v>
      </c>
      <c r="H28" s="81">
        <f t="shared" si="0"/>
        <v>159.6</v>
      </c>
      <c r="I28" s="206">
        <f t="shared" si="6"/>
        <v>10883.050579999999</v>
      </c>
      <c r="J28" s="178">
        <f>'Власні '!J28</f>
        <v>8570</v>
      </c>
      <c r="K28" s="178">
        <f>'Власні '!K28</f>
        <v>11878.17332</v>
      </c>
      <c r="L28" s="103">
        <f t="shared" si="1"/>
        <v>138.6</v>
      </c>
      <c r="M28" s="104">
        <f t="shared" si="7"/>
        <v>3308.1733199999999</v>
      </c>
      <c r="N28" s="238">
        <f t="shared" si="8"/>
        <v>10883.050579999999</v>
      </c>
    </row>
    <row r="29" spans="1:14" s="5" customFormat="1" ht="30" customHeight="1" x14ac:dyDescent="0.3">
      <c r="A29" s="187" t="s">
        <v>44</v>
      </c>
      <c r="B29" s="183">
        <v>38205.300000000003</v>
      </c>
      <c r="C29" s="154">
        <f>'Власні '!B29</f>
        <v>38205.300000000003</v>
      </c>
      <c r="D29" s="223">
        <f t="shared" si="2"/>
        <v>0</v>
      </c>
      <c r="E29" s="203">
        <f>'Власні '!C29</f>
        <v>7050.5322000000006</v>
      </c>
      <c r="F29" s="140">
        <f>'Власні '!F29</f>
        <v>6286.4</v>
      </c>
      <c r="G29" s="211">
        <f t="shared" si="5"/>
        <v>7050.5322000000006</v>
      </c>
      <c r="H29" s="81">
        <f t="shared" si="0"/>
        <v>112.2</v>
      </c>
      <c r="I29" s="206">
        <f t="shared" si="6"/>
        <v>764.13220000000092</v>
      </c>
      <c r="J29" s="178">
        <f>'Власні '!J29</f>
        <v>2461.6999999999998</v>
      </c>
      <c r="K29" s="178">
        <f>'Власні '!K29</f>
        <v>2499.6512399999997</v>
      </c>
      <c r="L29" s="103">
        <f t="shared" si="1"/>
        <v>101.5</v>
      </c>
      <c r="M29" s="104">
        <f t="shared" si="7"/>
        <v>37.951239999999871</v>
      </c>
      <c r="N29" s="238">
        <f t="shared" si="8"/>
        <v>764.13220000000092</v>
      </c>
    </row>
    <row r="30" spans="1:14" s="5" customFormat="1" ht="30" customHeight="1" x14ac:dyDescent="0.3">
      <c r="A30" s="187" t="s">
        <v>45</v>
      </c>
      <c r="B30" s="183">
        <v>15628.5</v>
      </c>
      <c r="C30" s="154">
        <f>'Власні '!B30</f>
        <v>15628.5</v>
      </c>
      <c r="D30" s="223">
        <f t="shared" si="2"/>
        <v>0</v>
      </c>
      <c r="E30" s="203">
        <f>'Власні '!C30</f>
        <v>2961.8564399999996</v>
      </c>
      <c r="F30" s="140">
        <f>'Власні '!F30</f>
        <v>2740.45</v>
      </c>
      <c r="G30" s="211">
        <f t="shared" si="5"/>
        <v>2961.8564399999996</v>
      </c>
      <c r="H30" s="81">
        <f t="shared" si="0"/>
        <v>108.1</v>
      </c>
      <c r="I30" s="206">
        <f t="shared" si="6"/>
        <v>221.40643999999975</v>
      </c>
      <c r="J30" s="178">
        <f>'Власні '!J30</f>
        <v>1153.5999999999999</v>
      </c>
      <c r="K30" s="178">
        <f>'Власні '!K30</f>
        <v>1114.0612900000001</v>
      </c>
      <c r="L30" s="103">
        <f t="shared" si="1"/>
        <v>96.6</v>
      </c>
      <c r="M30" s="104">
        <f t="shared" si="7"/>
        <v>-39.53870999999981</v>
      </c>
      <c r="N30" s="238">
        <f t="shared" si="8"/>
        <v>221.40643999999975</v>
      </c>
    </row>
    <row r="31" spans="1:14" s="4" customFormat="1" ht="30" customHeight="1" x14ac:dyDescent="0.3">
      <c r="A31" s="187" t="s">
        <v>71</v>
      </c>
      <c r="B31" s="183">
        <v>47234.8</v>
      </c>
      <c r="C31" s="154">
        <f>'Власні '!B31</f>
        <v>47234.8</v>
      </c>
      <c r="D31" s="223">
        <f t="shared" si="2"/>
        <v>0</v>
      </c>
      <c r="E31" s="203">
        <f>'Власні '!C31</f>
        <v>9045.4532299999992</v>
      </c>
      <c r="F31" s="140">
        <f>'Власні '!F31</f>
        <v>7371.6180000000004</v>
      </c>
      <c r="G31" s="211">
        <f t="shared" si="5"/>
        <v>9045.4532299999992</v>
      </c>
      <c r="H31" s="81">
        <f t="shared" si="0"/>
        <v>122.7</v>
      </c>
      <c r="I31" s="206">
        <f t="shared" si="6"/>
        <v>1673.8352299999988</v>
      </c>
      <c r="J31" s="178">
        <f>'Власні '!J31</f>
        <v>3536.7179999999998</v>
      </c>
      <c r="K31" s="178">
        <f>'Власні '!K31</f>
        <v>4114.5557900000003</v>
      </c>
      <c r="L31" s="103">
        <f t="shared" si="1"/>
        <v>116.3</v>
      </c>
      <c r="M31" s="104">
        <f t="shared" si="7"/>
        <v>577.8377900000005</v>
      </c>
      <c r="N31" s="238">
        <f t="shared" si="8"/>
        <v>1673.8352299999988</v>
      </c>
    </row>
    <row r="32" spans="1:14" ht="30" customHeight="1" x14ac:dyDescent="0.3">
      <c r="A32" s="188" t="s">
        <v>72</v>
      </c>
      <c r="B32" s="185">
        <v>70033.31</v>
      </c>
      <c r="C32" s="154">
        <f>'Власні '!B32</f>
        <v>70033.31</v>
      </c>
      <c r="D32" s="223">
        <f t="shared" si="2"/>
        <v>0</v>
      </c>
      <c r="E32" s="203">
        <f>'Власні '!C32</f>
        <v>14482.752130000001</v>
      </c>
      <c r="F32" s="140">
        <f>'Власні '!F32</f>
        <v>12095.53</v>
      </c>
      <c r="G32" s="211">
        <f t="shared" si="5"/>
        <v>14482.752130000001</v>
      </c>
      <c r="H32" s="81">
        <f t="shared" si="0"/>
        <v>119.7</v>
      </c>
      <c r="I32" s="206">
        <f t="shared" si="6"/>
        <v>2387.2221300000001</v>
      </c>
      <c r="J32" s="178">
        <f>'Власні '!J32</f>
        <v>6950</v>
      </c>
      <c r="K32" s="178">
        <f>'Власні '!K32</f>
        <v>8325.0088299999989</v>
      </c>
      <c r="L32" s="103">
        <f t="shared" si="1"/>
        <v>119.8</v>
      </c>
      <c r="M32" s="104">
        <f t="shared" si="7"/>
        <v>1375.0088299999989</v>
      </c>
      <c r="N32" s="238">
        <f t="shared" si="8"/>
        <v>2387.2221300000001</v>
      </c>
    </row>
    <row r="33" spans="1:14" ht="30" customHeight="1" x14ac:dyDescent="0.3">
      <c r="A33" s="188" t="s">
        <v>46</v>
      </c>
      <c r="B33" s="185">
        <v>486218.75300000003</v>
      </c>
      <c r="C33" s="154">
        <f>'Власні '!B33</f>
        <v>486218.75300000003</v>
      </c>
      <c r="D33" s="223">
        <f t="shared" si="2"/>
        <v>0</v>
      </c>
      <c r="E33" s="203">
        <f>'Власні '!C33</f>
        <v>85054.442299999981</v>
      </c>
      <c r="F33" s="140">
        <f>'Власні '!F33</f>
        <v>70926.910999999993</v>
      </c>
      <c r="G33" s="211">
        <f t="shared" si="5"/>
        <v>85054.442299999981</v>
      </c>
      <c r="H33" s="81">
        <f t="shared" si="0"/>
        <v>119.9</v>
      </c>
      <c r="I33" s="206">
        <f t="shared" si="6"/>
        <v>14127.531299999988</v>
      </c>
      <c r="J33" s="178">
        <f>'Власні '!J33</f>
        <v>52749.624000000003</v>
      </c>
      <c r="K33" s="178">
        <f>'Власні '!K33</f>
        <v>60923.400229999999</v>
      </c>
      <c r="L33" s="103">
        <f t="shared" si="1"/>
        <v>115.5</v>
      </c>
      <c r="M33" s="104">
        <f t="shared" si="7"/>
        <v>8173.7762299999958</v>
      </c>
      <c r="N33" s="238">
        <f t="shared" si="8"/>
        <v>14127.531299999988</v>
      </c>
    </row>
    <row r="34" spans="1:14" ht="30" customHeight="1" x14ac:dyDescent="0.3">
      <c r="A34" s="188" t="s">
        <v>73</v>
      </c>
      <c r="B34" s="185">
        <v>127753</v>
      </c>
      <c r="C34" s="154">
        <f>'Власні '!B34</f>
        <v>127753</v>
      </c>
      <c r="D34" s="223">
        <f t="shared" si="2"/>
        <v>0</v>
      </c>
      <c r="E34" s="203">
        <f>'Власні '!C34</f>
        <v>25871.025070000007</v>
      </c>
      <c r="F34" s="140">
        <f>'Власні '!F34</f>
        <v>20425.099999999999</v>
      </c>
      <c r="G34" s="211">
        <f t="shared" si="5"/>
        <v>25871.025070000007</v>
      </c>
      <c r="H34" s="81">
        <f t="shared" si="0"/>
        <v>126.7</v>
      </c>
      <c r="I34" s="206">
        <f t="shared" si="6"/>
        <v>5445.9250700000084</v>
      </c>
      <c r="J34" s="178">
        <f>'Власні '!J34</f>
        <v>10057.1</v>
      </c>
      <c r="K34" s="178">
        <f>'Власні '!K34</f>
        <v>11431.527520000001</v>
      </c>
      <c r="L34" s="103">
        <f t="shared" si="1"/>
        <v>113.7</v>
      </c>
      <c r="M34" s="104">
        <f t="shared" si="7"/>
        <v>1374.4275200000011</v>
      </c>
      <c r="N34" s="238">
        <f t="shared" si="8"/>
        <v>5445.9250700000084</v>
      </c>
    </row>
    <row r="35" spans="1:14" ht="30" customHeight="1" x14ac:dyDescent="0.3">
      <c r="A35" s="188" t="s">
        <v>47</v>
      </c>
      <c r="B35" s="185">
        <v>24466.1</v>
      </c>
      <c r="C35" s="154">
        <f>'Власні '!B35</f>
        <v>32093.9</v>
      </c>
      <c r="D35" s="223">
        <f t="shared" si="2"/>
        <v>7627.8000000000029</v>
      </c>
      <c r="E35" s="203">
        <f>'Власні '!C35</f>
        <v>18584.374150000007</v>
      </c>
      <c r="F35" s="140">
        <f>'Власні '!F35</f>
        <v>9447.7999999999993</v>
      </c>
      <c r="G35" s="211">
        <f t="shared" si="5"/>
        <v>18584.374150000007</v>
      </c>
      <c r="H35" s="81">
        <f t="shared" si="0"/>
        <v>196.7</v>
      </c>
      <c r="I35" s="206">
        <f t="shared" si="6"/>
        <v>9136.5741500000076</v>
      </c>
      <c r="J35" s="178">
        <f>'Власні '!J35</f>
        <v>1820</v>
      </c>
      <c r="K35" s="178">
        <f>'Власні '!K35</f>
        <v>3135.20012</v>
      </c>
      <c r="L35" s="103">
        <f t="shared" si="1"/>
        <v>172.3</v>
      </c>
      <c r="M35" s="104">
        <f t="shared" si="7"/>
        <v>1315.20012</v>
      </c>
      <c r="N35" s="238">
        <f t="shared" si="8"/>
        <v>16764.374150000011</v>
      </c>
    </row>
    <row r="36" spans="1:14" ht="30" customHeight="1" x14ac:dyDescent="0.3">
      <c r="A36" s="188" t="s">
        <v>74</v>
      </c>
      <c r="B36" s="185">
        <v>20000</v>
      </c>
      <c r="C36" s="154">
        <f>'Власні '!B36</f>
        <v>20000</v>
      </c>
      <c r="D36" s="223">
        <f t="shared" si="2"/>
        <v>0</v>
      </c>
      <c r="E36" s="203">
        <f>'Власні '!C36</f>
        <v>5670.47487</v>
      </c>
      <c r="F36" s="140">
        <f>'Власні '!F36</f>
        <v>3340.8</v>
      </c>
      <c r="G36" s="211">
        <f t="shared" si="5"/>
        <v>5670.47487</v>
      </c>
      <c r="H36" s="81">
        <f t="shared" si="0"/>
        <v>169.7</v>
      </c>
      <c r="I36" s="206">
        <f t="shared" si="6"/>
        <v>2329.6748699999998</v>
      </c>
      <c r="J36" s="178">
        <f>'Власні '!J36</f>
        <v>1865</v>
      </c>
      <c r="K36" s="178">
        <f>'Власні '!K36</f>
        <v>2481.3506400000001</v>
      </c>
      <c r="L36" s="103">
        <f t="shared" si="1"/>
        <v>133</v>
      </c>
      <c r="M36" s="104">
        <f t="shared" si="7"/>
        <v>616.35064000000011</v>
      </c>
      <c r="N36" s="238">
        <f t="shared" si="8"/>
        <v>2329.6748699999998</v>
      </c>
    </row>
    <row r="37" spans="1:14" ht="30" customHeight="1" x14ac:dyDescent="0.3">
      <c r="A37" s="188" t="s">
        <v>48</v>
      </c>
      <c r="B37" s="185">
        <v>137405.29999999999</v>
      </c>
      <c r="C37" s="154">
        <f>'Власні '!B37</f>
        <v>138840.606</v>
      </c>
      <c r="D37" s="223">
        <f t="shared" si="2"/>
        <v>1435.3060000000114</v>
      </c>
      <c r="E37" s="203">
        <f>'Власні '!C37</f>
        <v>27507.918860000002</v>
      </c>
      <c r="F37" s="140">
        <f>'Власні '!F37</f>
        <v>23467.905999999999</v>
      </c>
      <c r="G37" s="211">
        <f t="shared" si="5"/>
        <v>27507.918860000002</v>
      </c>
      <c r="H37" s="81">
        <f t="shared" si="0"/>
        <v>117.2</v>
      </c>
      <c r="I37" s="206">
        <f t="shared" si="6"/>
        <v>4040.0128600000025</v>
      </c>
      <c r="J37" s="178">
        <f>'Власні '!J37</f>
        <v>10305.105</v>
      </c>
      <c r="K37" s="178">
        <f>'Власні '!K37</f>
        <v>11902.148709999999</v>
      </c>
      <c r="L37" s="103">
        <f t="shared" si="1"/>
        <v>115.5</v>
      </c>
      <c r="M37" s="104">
        <f t="shared" si="7"/>
        <v>1597.0437099999999</v>
      </c>
      <c r="N37" s="238">
        <f t="shared" si="8"/>
        <v>5475.318860000014</v>
      </c>
    </row>
    <row r="38" spans="1:14" ht="30" customHeight="1" x14ac:dyDescent="0.3">
      <c r="A38" s="188" t="s">
        <v>75</v>
      </c>
      <c r="B38" s="185">
        <v>84100</v>
      </c>
      <c r="C38" s="154">
        <f>'Власні '!B38</f>
        <v>84100</v>
      </c>
      <c r="D38" s="223">
        <f t="shared" si="2"/>
        <v>0</v>
      </c>
      <c r="E38" s="203">
        <f>'Власні '!C38</f>
        <v>15644.801889999997</v>
      </c>
      <c r="F38" s="140">
        <f>'Власні '!F38</f>
        <v>14532.075000000001</v>
      </c>
      <c r="G38" s="211">
        <f t="shared" si="5"/>
        <v>15644.801889999997</v>
      </c>
      <c r="H38" s="81">
        <f t="shared" si="0"/>
        <v>107.7</v>
      </c>
      <c r="I38" s="206">
        <f t="shared" si="6"/>
        <v>1112.7268899999963</v>
      </c>
      <c r="J38" s="178">
        <f>'Власні '!J38</f>
        <v>7057</v>
      </c>
      <c r="K38" s="178">
        <f>'Власні '!K38</f>
        <v>7596.9808200000007</v>
      </c>
      <c r="L38" s="103">
        <f t="shared" si="1"/>
        <v>107.7</v>
      </c>
      <c r="M38" s="104">
        <f t="shared" si="7"/>
        <v>539.98082000000068</v>
      </c>
      <c r="N38" s="238">
        <f t="shared" si="8"/>
        <v>1112.7268899999963</v>
      </c>
    </row>
    <row r="39" spans="1:14" ht="30" customHeight="1" x14ac:dyDescent="0.3">
      <c r="A39" s="188" t="s">
        <v>49</v>
      </c>
      <c r="B39" s="185">
        <v>10700</v>
      </c>
      <c r="C39" s="154">
        <f>'Власні '!B39</f>
        <v>10700</v>
      </c>
      <c r="D39" s="223">
        <f t="shared" si="2"/>
        <v>0</v>
      </c>
      <c r="E39" s="203">
        <f>'Власні '!C39</f>
        <v>2026.0000899999998</v>
      </c>
      <c r="F39" s="140">
        <f>'Власні '!F39</f>
        <v>1241.5</v>
      </c>
      <c r="G39" s="211">
        <f t="shared" si="5"/>
        <v>2026.0000899999998</v>
      </c>
      <c r="H39" s="81">
        <f t="shared" si="0"/>
        <v>163.19999999999999</v>
      </c>
      <c r="I39" s="206">
        <f t="shared" si="6"/>
        <v>784.50008999999977</v>
      </c>
      <c r="J39" s="178">
        <f>'Власні '!J39</f>
        <v>740</v>
      </c>
      <c r="K39" s="178">
        <f>'Власні '!K39</f>
        <v>963.60993000000008</v>
      </c>
      <c r="L39" s="103">
        <f t="shared" si="1"/>
        <v>130.19999999999999</v>
      </c>
      <c r="M39" s="104">
        <f t="shared" si="7"/>
        <v>223.60993000000008</v>
      </c>
      <c r="N39" s="238">
        <f t="shared" si="8"/>
        <v>784.50008999999977</v>
      </c>
    </row>
    <row r="40" spans="1:14" ht="30" customHeight="1" x14ac:dyDescent="0.3">
      <c r="A40" s="188" t="s">
        <v>50</v>
      </c>
      <c r="B40" s="185">
        <v>34368.699999999997</v>
      </c>
      <c r="C40" s="154">
        <f>'Власні '!B40</f>
        <v>34368.699999999997</v>
      </c>
      <c r="D40" s="223">
        <f t="shared" si="2"/>
        <v>0</v>
      </c>
      <c r="E40" s="203">
        <f>'Власні '!C40</f>
        <v>6083.5575100000015</v>
      </c>
      <c r="F40" s="140">
        <f>'Власні '!F40</f>
        <v>4568</v>
      </c>
      <c r="G40" s="211">
        <f t="shared" si="5"/>
        <v>6083.5575100000015</v>
      </c>
      <c r="H40" s="81">
        <f t="shared" si="0"/>
        <v>133.19999999999999</v>
      </c>
      <c r="I40" s="206">
        <f t="shared" si="6"/>
        <v>1515.5575100000015</v>
      </c>
      <c r="J40" s="178">
        <f>'Власні '!J40</f>
        <v>2925</v>
      </c>
      <c r="K40" s="178">
        <f>'Власні '!K40</f>
        <v>2492.1616800000002</v>
      </c>
      <c r="L40" s="103">
        <f t="shared" si="1"/>
        <v>85.2</v>
      </c>
      <c r="M40" s="104">
        <f t="shared" si="7"/>
        <v>-432.83831999999984</v>
      </c>
      <c r="N40" s="238">
        <f t="shared" si="8"/>
        <v>1515.5575100000015</v>
      </c>
    </row>
    <row r="41" spans="1:14" ht="30" customHeight="1" x14ac:dyDescent="0.3">
      <c r="A41" s="188" t="s">
        <v>51</v>
      </c>
      <c r="B41" s="185">
        <v>48000</v>
      </c>
      <c r="C41" s="154">
        <f>'Власні '!B41</f>
        <v>48000</v>
      </c>
      <c r="D41" s="223">
        <f t="shared" si="2"/>
        <v>0</v>
      </c>
      <c r="E41" s="203">
        <f>'Власні '!C41</f>
        <v>12175.459369999999</v>
      </c>
      <c r="F41" s="140">
        <f>'Власні '!F41</f>
        <v>11896.32</v>
      </c>
      <c r="G41" s="211">
        <f t="shared" si="5"/>
        <v>12175.459369999999</v>
      </c>
      <c r="H41" s="81">
        <f t="shared" si="0"/>
        <v>102.3</v>
      </c>
      <c r="I41" s="206">
        <f t="shared" si="6"/>
        <v>279.13936999999896</v>
      </c>
      <c r="J41" s="178">
        <f>'Власні '!J41</f>
        <v>9468</v>
      </c>
      <c r="K41" s="178">
        <f>'Власні '!K41</f>
        <v>9743.7369099999978</v>
      </c>
      <c r="L41" s="103">
        <f t="shared" si="1"/>
        <v>102.9</v>
      </c>
      <c r="M41" s="104">
        <f t="shared" si="7"/>
        <v>275.73690999999781</v>
      </c>
      <c r="N41" s="238">
        <f t="shared" si="8"/>
        <v>279.13936999999896</v>
      </c>
    </row>
    <row r="42" spans="1:14" ht="30" customHeight="1" x14ac:dyDescent="0.3">
      <c r="A42" s="188" t="s">
        <v>52</v>
      </c>
      <c r="B42" s="185">
        <v>13360.1</v>
      </c>
      <c r="C42" s="154">
        <f>'Власні '!B42</f>
        <v>13598.6</v>
      </c>
      <c r="D42" s="223">
        <f t="shared" si="2"/>
        <v>238.5</v>
      </c>
      <c r="E42" s="203">
        <f>'Власні '!C42</f>
        <v>2670.0533700000005</v>
      </c>
      <c r="F42" s="140">
        <f>'Власні '!F42</f>
        <v>2115.9</v>
      </c>
      <c r="G42" s="211">
        <f t="shared" si="5"/>
        <v>2670.0533700000005</v>
      </c>
      <c r="H42" s="81">
        <f t="shared" si="0"/>
        <v>126.2</v>
      </c>
      <c r="I42" s="206">
        <f t="shared" si="6"/>
        <v>554.15337000000045</v>
      </c>
      <c r="J42" s="178">
        <f>'Власні '!J42</f>
        <v>1070.5</v>
      </c>
      <c r="K42" s="178">
        <f>'Власні '!K42</f>
        <v>1076.4585</v>
      </c>
      <c r="L42" s="103">
        <f t="shared" si="1"/>
        <v>100.6</v>
      </c>
      <c r="M42" s="104">
        <f t="shared" si="7"/>
        <v>5.9584999999999582</v>
      </c>
      <c r="N42" s="238">
        <f t="shared" si="8"/>
        <v>792.65337000000045</v>
      </c>
    </row>
    <row r="43" spans="1:14" ht="30" customHeight="1" x14ac:dyDescent="0.3">
      <c r="A43" s="188" t="s">
        <v>53</v>
      </c>
      <c r="B43" s="185">
        <v>18846</v>
      </c>
      <c r="C43" s="154">
        <f>'Власні '!B43</f>
        <v>18846</v>
      </c>
      <c r="D43" s="223">
        <f t="shared" si="2"/>
        <v>0</v>
      </c>
      <c r="E43" s="203">
        <f>'Власні '!C43</f>
        <v>5016.5579200000002</v>
      </c>
      <c r="F43" s="140">
        <f>'Власні '!F43</f>
        <v>2512</v>
      </c>
      <c r="G43" s="211">
        <f t="shared" si="5"/>
        <v>5016.5579200000002</v>
      </c>
      <c r="H43" s="81">
        <f t="shared" si="0"/>
        <v>199.7</v>
      </c>
      <c r="I43" s="206">
        <f t="shared" si="6"/>
        <v>2504.5579200000002</v>
      </c>
      <c r="J43" s="178">
        <f>'Власні '!J43</f>
        <v>1615</v>
      </c>
      <c r="K43" s="178">
        <f>'Власні '!K43</f>
        <v>3243.78973</v>
      </c>
      <c r="L43" s="103">
        <f t="shared" si="1"/>
        <v>200.9</v>
      </c>
      <c r="M43" s="104">
        <f t="shared" si="7"/>
        <v>1628.78973</v>
      </c>
      <c r="N43" s="238">
        <f t="shared" si="8"/>
        <v>2504.5579200000002</v>
      </c>
    </row>
    <row r="44" spans="1:14" ht="30" customHeight="1" x14ac:dyDescent="0.3">
      <c r="A44" s="188" t="s">
        <v>76</v>
      </c>
      <c r="B44" s="185">
        <v>47395</v>
      </c>
      <c r="C44" s="154">
        <f>'Власні '!B44</f>
        <v>49941.53</v>
      </c>
      <c r="D44" s="223">
        <f t="shared" si="2"/>
        <v>2546.5299999999988</v>
      </c>
      <c r="E44" s="203">
        <f>'Власні '!C44</f>
        <v>8773.1321399999979</v>
      </c>
      <c r="F44" s="140">
        <f>'Власні '!F44</f>
        <v>8802.5300000000007</v>
      </c>
      <c r="G44" s="211">
        <f t="shared" si="5"/>
        <v>8773.1321399999979</v>
      </c>
      <c r="H44" s="81">
        <f t="shared" si="0"/>
        <v>99.7</v>
      </c>
      <c r="I44" s="206">
        <f t="shared" si="6"/>
        <v>-29.397860000002765</v>
      </c>
      <c r="J44" s="178">
        <f>'Власні '!J44</f>
        <v>5046.53</v>
      </c>
      <c r="K44" s="178">
        <f>'Власні '!K44</f>
        <v>4230.0735999999997</v>
      </c>
      <c r="L44" s="103">
        <f t="shared" si="1"/>
        <v>83.8</v>
      </c>
      <c r="M44" s="104">
        <f t="shared" si="7"/>
        <v>-816.45640000000003</v>
      </c>
      <c r="N44" s="238">
        <f t="shared" si="8"/>
        <v>2546.5299999999988</v>
      </c>
    </row>
    <row r="45" spans="1:14" ht="30" customHeight="1" x14ac:dyDescent="0.3">
      <c r="A45" s="188" t="s">
        <v>77</v>
      </c>
      <c r="B45" s="185">
        <v>145205</v>
      </c>
      <c r="C45" s="154">
        <f>'Власні '!B45</f>
        <v>145322.4</v>
      </c>
      <c r="D45" s="223">
        <f t="shared" si="2"/>
        <v>117.39999999999418</v>
      </c>
      <c r="E45" s="203">
        <f>'Власні '!C45</f>
        <v>25809.387470000005</v>
      </c>
      <c r="F45" s="140">
        <f>'Власні '!F45</f>
        <v>24272.3</v>
      </c>
      <c r="G45" s="211">
        <f t="shared" si="5"/>
        <v>25809.387470000005</v>
      </c>
      <c r="H45" s="81">
        <f t="shared" si="0"/>
        <v>106.3</v>
      </c>
      <c r="I45" s="206">
        <f t="shared" si="6"/>
        <v>1537.0874700000059</v>
      </c>
      <c r="J45" s="178">
        <f>'Власні '!J45</f>
        <v>13020.5</v>
      </c>
      <c r="K45" s="178">
        <f>'Власні '!K45</f>
        <v>13506.71745</v>
      </c>
      <c r="L45" s="103">
        <f t="shared" si="1"/>
        <v>103.7</v>
      </c>
      <c r="M45" s="104">
        <f t="shared" si="7"/>
        <v>486.2174500000001</v>
      </c>
      <c r="N45" s="238">
        <f t="shared" si="8"/>
        <v>1654.48747</v>
      </c>
    </row>
    <row r="46" spans="1:14" ht="30" customHeight="1" x14ac:dyDescent="0.3">
      <c r="A46" s="188" t="s">
        <v>54</v>
      </c>
      <c r="B46" s="185">
        <v>69000</v>
      </c>
      <c r="C46" s="154">
        <f>'Власні '!B46</f>
        <v>70540</v>
      </c>
      <c r="D46" s="223">
        <f t="shared" si="2"/>
        <v>1540</v>
      </c>
      <c r="E46" s="203">
        <f>'Власні '!C46</f>
        <v>13877.456119999997</v>
      </c>
      <c r="F46" s="140">
        <f>'Власні '!F46</f>
        <v>10971</v>
      </c>
      <c r="G46" s="211">
        <f t="shared" ref="G46:G67" si="9">E46</f>
        <v>13877.456119999997</v>
      </c>
      <c r="H46" s="81">
        <f t="shared" si="0"/>
        <v>126.5</v>
      </c>
      <c r="I46" s="206">
        <f t="shared" si="6"/>
        <v>2906.4561199999971</v>
      </c>
      <c r="J46" s="178">
        <f>'Власні '!J46</f>
        <v>6817</v>
      </c>
      <c r="K46" s="178">
        <f>'Власні '!K46</f>
        <v>8215.1327200000014</v>
      </c>
      <c r="L46" s="103">
        <f t="shared" si="1"/>
        <v>120.5</v>
      </c>
      <c r="M46" s="104">
        <f t="shared" si="7"/>
        <v>1398.1327200000014</v>
      </c>
      <c r="N46" s="238">
        <f t="shared" si="8"/>
        <v>4446.4561199999971</v>
      </c>
    </row>
    <row r="47" spans="1:14" ht="30" customHeight="1" x14ac:dyDescent="0.3">
      <c r="A47" s="188" t="s">
        <v>55</v>
      </c>
      <c r="B47" s="185">
        <v>88835</v>
      </c>
      <c r="C47" s="154">
        <f>'Власні '!B47</f>
        <v>89325</v>
      </c>
      <c r="D47" s="223">
        <f t="shared" si="2"/>
        <v>490</v>
      </c>
      <c r="E47" s="203">
        <f>'Власні '!C47</f>
        <v>15269.969730000004</v>
      </c>
      <c r="F47" s="140">
        <f>'Власні '!F47</f>
        <v>11764.85</v>
      </c>
      <c r="G47" s="211">
        <f t="shared" si="9"/>
        <v>15269.969730000004</v>
      </c>
      <c r="H47" s="81">
        <f t="shared" si="0"/>
        <v>129.80000000000001</v>
      </c>
      <c r="I47" s="206">
        <f t="shared" si="6"/>
        <v>3505.119730000004</v>
      </c>
      <c r="J47" s="178">
        <f>'Власні '!J47</f>
        <v>6317.95</v>
      </c>
      <c r="K47" s="178">
        <f>'Власні '!K47</f>
        <v>8282.62039</v>
      </c>
      <c r="L47" s="103">
        <f t="shared" si="1"/>
        <v>131.1</v>
      </c>
      <c r="M47" s="104">
        <f t="shared" si="7"/>
        <v>1964.6703900000002</v>
      </c>
      <c r="N47" s="238">
        <f t="shared" si="8"/>
        <v>3995.119730000004</v>
      </c>
    </row>
    <row r="48" spans="1:14" ht="30" customHeight="1" x14ac:dyDescent="0.3">
      <c r="A48" s="188" t="s">
        <v>56</v>
      </c>
      <c r="B48" s="185">
        <v>52447.199999999997</v>
      </c>
      <c r="C48" s="154">
        <f>'Власні '!B48</f>
        <v>52447.199999999997</v>
      </c>
      <c r="D48" s="223">
        <f t="shared" si="2"/>
        <v>0</v>
      </c>
      <c r="E48" s="203">
        <f>'Власні '!C48</f>
        <v>10146.80788</v>
      </c>
      <c r="F48" s="140">
        <f>'Власні '!F48</f>
        <v>6251.52</v>
      </c>
      <c r="G48" s="211">
        <f t="shared" si="9"/>
        <v>10146.80788</v>
      </c>
      <c r="H48" s="81">
        <f t="shared" si="0"/>
        <v>162.30000000000001</v>
      </c>
      <c r="I48" s="206">
        <f t="shared" si="6"/>
        <v>3895.2878799999999</v>
      </c>
      <c r="J48" s="178">
        <f>'Власні '!J48</f>
        <v>3193</v>
      </c>
      <c r="K48" s="178">
        <f>'Власні '!K48</f>
        <v>5992.218969999999</v>
      </c>
      <c r="L48" s="103">
        <f t="shared" si="1"/>
        <v>187.7</v>
      </c>
      <c r="M48" s="104">
        <f t="shared" si="7"/>
        <v>2799.218969999999</v>
      </c>
      <c r="N48" s="238">
        <f t="shared" si="8"/>
        <v>3895.2878799999999</v>
      </c>
    </row>
    <row r="49" spans="1:14" ht="30" customHeight="1" x14ac:dyDescent="0.3">
      <c r="A49" s="188" t="s">
        <v>78</v>
      </c>
      <c r="B49" s="185">
        <v>111688.4</v>
      </c>
      <c r="C49" s="154">
        <f>'Власні '!B49</f>
        <v>111688.4</v>
      </c>
      <c r="D49" s="223">
        <f t="shared" si="2"/>
        <v>0</v>
      </c>
      <c r="E49" s="203">
        <f>'Власні '!C49</f>
        <v>18660.554299999996</v>
      </c>
      <c r="F49" s="140">
        <f>'Власні '!F49</f>
        <v>16227.619000000001</v>
      </c>
      <c r="G49" s="211">
        <f t="shared" si="9"/>
        <v>18660.554299999996</v>
      </c>
      <c r="H49" s="81">
        <f t="shared" si="0"/>
        <v>115</v>
      </c>
      <c r="I49" s="206">
        <f t="shared" si="6"/>
        <v>2432.9352999999956</v>
      </c>
      <c r="J49" s="178">
        <f>'Власні '!J49</f>
        <v>11389.424999999999</v>
      </c>
      <c r="K49" s="178">
        <f>'Власні '!K49</f>
        <v>12330.356309999999</v>
      </c>
      <c r="L49" s="103">
        <f t="shared" si="1"/>
        <v>108.3</v>
      </c>
      <c r="M49" s="104">
        <f t="shared" si="7"/>
        <v>940.93130999999994</v>
      </c>
      <c r="N49" s="238">
        <f t="shared" si="8"/>
        <v>2432.9352999999956</v>
      </c>
    </row>
    <row r="50" spans="1:14" ht="30" customHeight="1" x14ac:dyDescent="0.3">
      <c r="A50" s="188" t="s">
        <v>57</v>
      </c>
      <c r="B50" s="185">
        <v>199000</v>
      </c>
      <c r="C50" s="154">
        <f>'Власні '!B50</f>
        <v>200523</v>
      </c>
      <c r="D50" s="223">
        <f t="shared" si="2"/>
        <v>1523</v>
      </c>
      <c r="E50" s="203">
        <f>'Власні '!C50</f>
        <v>38626.881330000011</v>
      </c>
      <c r="F50" s="140">
        <f>'Власні '!F50</f>
        <v>37289.089999999997</v>
      </c>
      <c r="G50" s="211">
        <f t="shared" si="9"/>
        <v>38626.881330000011</v>
      </c>
      <c r="H50" s="81">
        <f t="shared" si="0"/>
        <v>103.6</v>
      </c>
      <c r="I50" s="206">
        <f t="shared" si="6"/>
        <v>1337.7913300000146</v>
      </c>
      <c r="J50" s="178">
        <f>'Власні '!J50</f>
        <v>25532.59</v>
      </c>
      <c r="K50" s="178">
        <f>'Власні '!K50</f>
        <v>21252.25951</v>
      </c>
      <c r="L50" s="103">
        <f t="shared" si="1"/>
        <v>83.2</v>
      </c>
      <c r="M50" s="104">
        <f t="shared" si="7"/>
        <v>-4280.3304900000003</v>
      </c>
      <c r="N50" s="238">
        <f t="shared" si="8"/>
        <v>2860.7913300000146</v>
      </c>
    </row>
    <row r="51" spans="1:14" ht="30" customHeight="1" x14ac:dyDescent="0.3">
      <c r="A51" s="188" t="s">
        <v>58</v>
      </c>
      <c r="B51" s="185">
        <v>431990.7</v>
      </c>
      <c r="C51" s="154">
        <f>'Власні '!B51</f>
        <v>431990.7</v>
      </c>
      <c r="D51" s="223">
        <f t="shared" si="2"/>
        <v>0</v>
      </c>
      <c r="E51" s="203">
        <f>'Власні '!C51</f>
        <v>82296.302980000008</v>
      </c>
      <c r="F51" s="140">
        <f>'Власні '!F51</f>
        <v>72613.320000000007</v>
      </c>
      <c r="G51" s="211">
        <f t="shared" si="9"/>
        <v>82296.302980000008</v>
      </c>
      <c r="H51" s="81">
        <f t="shared" si="0"/>
        <v>113.3</v>
      </c>
      <c r="I51" s="206">
        <f t="shared" si="6"/>
        <v>9682.9829800000007</v>
      </c>
      <c r="J51" s="178">
        <f>'Власні '!J51</f>
        <v>46100</v>
      </c>
      <c r="K51" s="178">
        <f>'Власні '!K51</f>
        <v>51458.313009999991</v>
      </c>
      <c r="L51" s="103">
        <f t="shared" si="1"/>
        <v>111.6</v>
      </c>
      <c r="M51" s="104">
        <f t="shared" si="7"/>
        <v>5358.3130099999908</v>
      </c>
      <c r="N51" s="238">
        <f t="shared" si="8"/>
        <v>9682.9829800000007</v>
      </c>
    </row>
    <row r="52" spans="1:14" ht="30" customHeight="1" x14ac:dyDescent="0.3">
      <c r="A52" s="188" t="s">
        <v>79</v>
      </c>
      <c r="B52" s="185">
        <v>70519.199999999997</v>
      </c>
      <c r="C52" s="154">
        <f>'Власні '!B52</f>
        <v>70519.199999999997</v>
      </c>
      <c r="D52" s="223">
        <f t="shared" si="2"/>
        <v>0</v>
      </c>
      <c r="E52" s="203">
        <f>'Власні '!C52</f>
        <v>13507.647809999999</v>
      </c>
      <c r="F52" s="140">
        <f>'Власні '!F52</f>
        <v>11702.8</v>
      </c>
      <c r="G52" s="211">
        <f t="shared" si="9"/>
        <v>13507.647809999999</v>
      </c>
      <c r="H52" s="81">
        <f t="shared" si="0"/>
        <v>115.4</v>
      </c>
      <c r="I52" s="206">
        <f t="shared" si="6"/>
        <v>1804.8478099999993</v>
      </c>
      <c r="J52" s="178">
        <f>'Власні '!J52</f>
        <v>5100</v>
      </c>
      <c r="K52" s="178">
        <f>'Власні '!K52</f>
        <v>5452.5453399999997</v>
      </c>
      <c r="L52" s="103">
        <f t="shared" si="1"/>
        <v>106.9</v>
      </c>
      <c r="M52" s="104">
        <f t="shared" si="7"/>
        <v>352.54533999999967</v>
      </c>
      <c r="N52" s="238">
        <f t="shared" si="8"/>
        <v>1804.8478099999993</v>
      </c>
    </row>
    <row r="53" spans="1:14" ht="30" customHeight="1" x14ac:dyDescent="0.3">
      <c r="A53" s="188" t="s">
        <v>59</v>
      </c>
      <c r="B53" s="185">
        <v>4231909.7300000004</v>
      </c>
      <c r="C53" s="154">
        <f>'Власні '!B53</f>
        <v>4231909.7300000004</v>
      </c>
      <c r="D53" s="223">
        <f t="shared" si="2"/>
        <v>0</v>
      </c>
      <c r="E53" s="203">
        <f>'Власні '!C53</f>
        <v>750069.34059000027</v>
      </c>
      <c r="F53" s="140">
        <f>'Власні '!F53</f>
        <v>644085.5</v>
      </c>
      <c r="G53" s="211">
        <f t="shared" si="9"/>
        <v>750069.34059000027</v>
      </c>
      <c r="H53" s="81">
        <f t="shared" si="0"/>
        <v>116.5</v>
      </c>
      <c r="I53" s="206">
        <f t="shared" si="6"/>
        <v>105983.84059000027</v>
      </c>
      <c r="J53" s="178">
        <f>'Власні '!J53</f>
        <v>399167</v>
      </c>
      <c r="K53" s="178">
        <f>'Власні '!K53</f>
        <v>443357.94295000006</v>
      </c>
      <c r="L53" s="103">
        <f t="shared" si="1"/>
        <v>111.1</v>
      </c>
      <c r="M53" s="104">
        <f t="shared" si="7"/>
        <v>44190.942950000055</v>
      </c>
      <c r="N53" s="238">
        <f t="shared" si="8"/>
        <v>105983.84059000027</v>
      </c>
    </row>
    <row r="54" spans="1:14" ht="27" customHeight="1" x14ac:dyDescent="0.3">
      <c r="A54" s="191" t="s">
        <v>80</v>
      </c>
      <c r="B54" s="185">
        <v>34350</v>
      </c>
      <c r="C54" s="154">
        <f>'Власні '!B54</f>
        <v>35211</v>
      </c>
      <c r="D54" s="223">
        <f t="shared" si="2"/>
        <v>861</v>
      </c>
      <c r="E54" s="203">
        <f>'Власні '!C54</f>
        <v>7314.1267600000001</v>
      </c>
      <c r="F54" s="140">
        <f>'Власні '!F54</f>
        <v>4684</v>
      </c>
      <c r="G54" s="211">
        <f t="shared" si="9"/>
        <v>7314.1267600000001</v>
      </c>
      <c r="H54" s="81">
        <f t="shared" si="0"/>
        <v>156.19999999999999</v>
      </c>
      <c r="I54" s="206">
        <f t="shared" si="6"/>
        <v>2630.1267600000001</v>
      </c>
      <c r="J54" s="178">
        <f>'Власні '!J54</f>
        <v>2661</v>
      </c>
      <c r="K54" s="178">
        <f>'Власні '!K54</f>
        <v>3595.7449999999999</v>
      </c>
      <c r="L54" s="103">
        <f t="shared" si="1"/>
        <v>135.1</v>
      </c>
      <c r="M54" s="104">
        <f t="shared" si="7"/>
        <v>934.74499999999989</v>
      </c>
      <c r="N54" s="238">
        <f t="shared" si="8"/>
        <v>3491.1267600000001</v>
      </c>
    </row>
    <row r="55" spans="1:14" ht="27.75" customHeight="1" x14ac:dyDescent="0.3">
      <c r="A55" s="188" t="s">
        <v>60</v>
      </c>
      <c r="B55" s="185">
        <v>21000</v>
      </c>
      <c r="C55" s="154">
        <f>'Власні '!B55</f>
        <v>21000</v>
      </c>
      <c r="D55" s="223">
        <f t="shared" si="2"/>
        <v>0</v>
      </c>
      <c r="E55" s="203">
        <f>'Власні '!C55</f>
        <v>3791.6950999999995</v>
      </c>
      <c r="F55" s="140">
        <f>'Власні '!F55</f>
        <v>1943.11</v>
      </c>
      <c r="G55" s="211">
        <f t="shared" si="9"/>
        <v>3791.6950999999995</v>
      </c>
      <c r="H55" s="81">
        <f t="shared" si="0"/>
        <v>195.1</v>
      </c>
      <c r="I55" s="206">
        <f t="shared" si="6"/>
        <v>1848.5850999999996</v>
      </c>
      <c r="J55" s="178">
        <f>'Власні '!J55</f>
        <v>920</v>
      </c>
      <c r="K55" s="178">
        <f>'Власні '!K55</f>
        <v>1930.0204199999998</v>
      </c>
      <c r="L55" s="103">
        <f t="shared" si="1"/>
        <v>209.8</v>
      </c>
      <c r="M55" s="104">
        <f t="shared" si="7"/>
        <v>1010.0204199999998</v>
      </c>
      <c r="N55" s="238">
        <f t="shared" si="8"/>
        <v>1848.5850999999996</v>
      </c>
    </row>
    <row r="56" spans="1:14" ht="26.25" customHeight="1" x14ac:dyDescent="0.3">
      <c r="A56" s="188" t="s">
        <v>61</v>
      </c>
      <c r="B56" s="185">
        <v>28000</v>
      </c>
      <c r="C56" s="154">
        <f>'Власні '!B56</f>
        <v>28000</v>
      </c>
      <c r="D56" s="223">
        <f t="shared" si="2"/>
        <v>0</v>
      </c>
      <c r="E56" s="203">
        <f>'Власні '!C56</f>
        <v>6598.8747400000002</v>
      </c>
      <c r="F56" s="140">
        <f>'Власні '!F56</f>
        <v>4930.45</v>
      </c>
      <c r="G56" s="211">
        <f t="shared" si="9"/>
        <v>6598.8747400000002</v>
      </c>
      <c r="H56" s="81">
        <f t="shared" si="0"/>
        <v>133.80000000000001</v>
      </c>
      <c r="I56" s="206">
        <f t="shared" si="6"/>
        <v>1668.4247400000004</v>
      </c>
      <c r="J56" s="178">
        <f>'Власні '!J56</f>
        <v>2324.9</v>
      </c>
      <c r="K56" s="178">
        <f>'Власні '!K56</f>
        <v>3153.6787599999998</v>
      </c>
      <c r="L56" s="103">
        <f t="shared" si="1"/>
        <v>135.6</v>
      </c>
      <c r="M56" s="104">
        <f t="shared" si="7"/>
        <v>828.77875999999969</v>
      </c>
      <c r="N56" s="238">
        <f t="shared" si="8"/>
        <v>1668.4247400000004</v>
      </c>
    </row>
    <row r="57" spans="1:14" ht="30" customHeight="1" x14ac:dyDescent="0.3">
      <c r="A57" s="188" t="s">
        <v>62</v>
      </c>
      <c r="B57" s="185">
        <v>64545.5</v>
      </c>
      <c r="C57" s="154">
        <f>'Власні '!B57</f>
        <v>64545.5</v>
      </c>
      <c r="D57" s="223">
        <f t="shared" si="2"/>
        <v>0</v>
      </c>
      <c r="E57" s="203">
        <f>'Власні '!C57</f>
        <v>10971.984429999999</v>
      </c>
      <c r="F57" s="140">
        <f>'Власні '!F57</f>
        <v>8994.15</v>
      </c>
      <c r="G57" s="211">
        <f t="shared" si="9"/>
        <v>10971.984429999999</v>
      </c>
      <c r="H57" s="81">
        <f t="shared" si="0"/>
        <v>122</v>
      </c>
      <c r="I57" s="206">
        <f t="shared" si="6"/>
        <v>1977.834429999999</v>
      </c>
      <c r="J57" s="178">
        <f>'Власні '!J57</f>
        <v>3825</v>
      </c>
      <c r="K57" s="178">
        <f>'Власні '!K57</f>
        <v>4525.6824000000006</v>
      </c>
      <c r="L57" s="103">
        <f t="shared" si="1"/>
        <v>118.3</v>
      </c>
      <c r="M57" s="104">
        <f t="shared" si="7"/>
        <v>700.6824000000006</v>
      </c>
      <c r="N57" s="238">
        <f t="shared" si="8"/>
        <v>1977.834429999999</v>
      </c>
    </row>
    <row r="58" spans="1:14" ht="26.25" customHeight="1" x14ac:dyDescent="0.3">
      <c r="A58" s="188" t="s">
        <v>141</v>
      </c>
      <c r="B58" s="185">
        <v>379452.21600000001</v>
      </c>
      <c r="C58" s="154">
        <f>'Власні '!B58</f>
        <v>379452.21600000001</v>
      </c>
      <c r="D58" s="223">
        <f t="shared" si="2"/>
        <v>0</v>
      </c>
      <c r="E58" s="203">
        <f>'Власні '!C58</f>
        <v>61140.181220000006</v>
      </c>
      <c r="F58" s="140">
        <f>'Власні '!F58</f>
        <v>59341.68</v>
      </c>
      <c r="G58" s="211">
        <f t="shared" si="9"/>
        <v>61140.181220000006</v>
      </c>
      <c r="H58" s="81">
        <f t="shared" si="0"/>
        <v>103</v>
      </c>
      <c r="I58" s="206">
        <f t="shared" si="6"/>
        <v>1798.5012200000056</v>
      </c>
      <c r="J58" s="178">
        <f>'Власні '!J58</f>
        <v>33789</v>
      </c>
      <c r="K58" s="178">
        <f>'Власні '!K58</f>
        <v>33645.754649999995</v>
      </c>
      <c r="L58" s="103">
        <f t="shared" si="1"/>
        <v>99.6</v>
      </c>
      <c r="M58" s="104">
        <f t="shared" si="7"/>
        <v>-143.24535000000469</v>
      </c>
      <c r="N58" s="238">
        <f t="shared" si="8"/>
        <v>1798.5012200000056</v>
      </c>
    </row>
    <row r="59" spans="1:14" ht="30" customHeight="1" x14ac:dyDescent="0.3">
      <c r="A59" s="188" t="s">
        <v>63</v>
      </c>
      <c r="B59" s="185">
        <v>202000</v>
      </c>
      <c r="C59" s="154">
        <f>'Власні '!B59</f>
        <v>203293.67600000001</v>
      </c>
      <c r="D59" s="223">
        <f>C59-B59</f>
        <v>1293.6760000000068</v>
      </c>
      <c r="E59" s="203">
        <f>'Власні '!C59</f>
        <v>42155.540020000008</v>
      </c>
      <c r="F59" s="140">
        <f>'Власні '!F59</f>
        <v>38350.875999999997</v>
      </c>
      <c r="G59" s="211">
        <f t="shared" si="9"/>
        <v>42155.540020000008</v>
      </c>
      <c r="H59" s="81">
        <f t="shared" si="0"/>
        <v>109.9</v>
      </c>
      <c r="I59" s="206">
        <f t="shared" si="6"/>
        <v>3804.6640200000111</v>
      </c>
      <c r="J59" s="178">
        <f>'Власні '!J59</f>
        <v>24050</v>
      </c>
      <c r="K59" s="178">
        <f>'Власні '!K59</f>
        <v>25554.900600000001</v>
      </c>
      <c r="L59" s="103">
        <f t="shared" si="1"/>
        <v>106.3</v>
      </c>
      <c r="M59" s="104">
        <f t="shared" si="7"/>
        <v>1504.9006000000008</v>
      </c>
      <c r="N59" s="238">
        <f t="shared" si="8"/>
        <v>5098.3400200000178</v>
      </c>
    </row>
    <row r="60" spans="1:14" ht="30" customHeight="1" x14ac:dyDescent="0.3">
      <c r="A60" s="188" t="s">
        <v>84</v>
      </c>
      <c r="B60" s="185">
        <v>242000.8</v>
      </c>
      <c r="C60" s="154">
        <f>'Власні '!B60</f>
        <v>242000.8</v>
      </c>
      <c r="D60" s="223">
        <f t="shared" si="2"/>
        <v>0</v>
      </c>
      <c r="E60" s="203">
        <f>'Власні '!C60</f>
        <v>43084.365370000007</v>
      </c>
      <c r="F60" s="140">
        <f>'Власні '!F60</f>
        <v>40647.65</v>
      </c>
      <c r="G60" s="211">
        <f t="shared" si="9"/>
        <v>43084.365370000007</v>
      </c>
      <c r="H60" s="81">
        <f t="shared" si="0"/>
        <v>106</v>
      </c>
      <c r="I60" s="206">
        <f t="shared" si="6"/>
        <v>2436.7153700000054</v>
      </c>
      <c r="J60" s="178">
        <f>'Власні '!J60</f>
        <v>20708.8</v>
      </c>
      <c r="K60" s="178">
        <f>'Власні '!K60</f>
        <v>21446.844809999999</v>
      </c>
      <c r="L60" s="103">
        <f t="shared" si="1"/>
        <v>103.6</v>
      </c>
      <c r="M60" s="104">
        <f t="shared" si="7"/>
        <v>738.04480999999942</v>
      </c>
      <c r="N60" s="238">
        <f t="shared" si="8"/>
        <v>2436.7153700000054</v>
      </c>
    </row>
    <row r="61" spans="1:14" ht="30" customHeight="1" x14ac:dyDescent="0.3">
      <c r="A61" s="188" t="s">
        <v>64</v>
      </c>
      <c r="B61" s="185">
        <v>900410.79799999995</v>
      </c>
      <c r="C61" s="154">
        <f>'Власні '!B61</f>
        <v>900410.79799999995</v>
      </c>
      <c r="D61" s="223">
        <f t="shared" si="2"/>
        <v>0</v>
      </c>
      <c r="E61" s="203">
        <f>'Власні '!C61</f>
        <v>155362.49164000002</v>
      </c>
      <c r="F61" s="140">
        <f>'Власні '!F61</f>
        <v>146277.04999999999</v>
      </c>
      <c r="G61" s="211">
        <f t="shared" si="9"/>
        <v>155362.49164000002</v>
      </c>
      <c r="H61" s="81">
        <f t="shared" si="0"/>
        <v>106.2</v>
      </c>
      <c r="I61" s="206">
        <f t="shared" si="6"/>
        <v>9085.4416400000337</v>
      </c>
      <c r="J61" s="178">
        <f>'Власні '!J61</f>
        <v>74163.05</v>
      </c>
      <c r="K61" s="178">
        <f>'Власні '!K61</f>
        <v>75702.997529999993</v>
      </c>
      <c r="L61" s="103">
        <f t="shared" si="1"/>
        <v>102.1</v>
      </c>
      <c r="M61" s="104">
        <f t="shared" si="7"/>
        <v>1539.9475299999904</v>
      </c>
      <c r="N61" s="238">
        <f t="shared" si="8"/>
        <v>9085.4416400000337</v>
      </c>
    </row>
    <row r="62" spans="1:14" ht="30" customHeight="1" x14ac:dyDescent="0.3">
      <c r="A62" s="188" t="s">
        <v>85</v>
      </c>
      <c r="B62" s="185">
        <v>108648.38400000001</v>
      </c>
      <c r="C62" s="154">
        <f>'Власні '!B62</f>
        <v>108648.38400000001</v>
      </c>
      <c r="D62" s="223">
        <f t="shared" si="2"/>
        <v>0</v>
      </c>
      <c r="E62" s="203">
        <f>'Власні '!C62</f>
        <v>17552.034849999996</v>
      </c>
      <c r="F62" s="140">
        <f>'Власні '!F62</f>
        <v>14111.15</v>
      </c>
      <c r="G62" s="211">
        <f t="shared" si="9"/>
        <v>17552.034849999996</v>
      </c>
      <c r="H62" s="81">
        <f t="shared" si="0"/>
        <v>124.4</v>
      </c>
      <c r="I62" s="206">
        <f t="shared" si="6"/>
        <v>3440.8848499999967</v>
      </c>
      <c r="J62" s="178">
        <f>'Власні '!J62</f>
        <v>7886</v>
      </c>
      <c r="K62" s="178">
        <f>'Власні '!K62</f>
        <v>9494.1799599999995</v>
      </c>
      <c r="L62" s="103">
        <f t="shared" si="1"/>
        <v>120.4</v>
      </c>
      <c r="M62" s="104">
        <f t="shared" si="7"/>
        <v>1608.1799599999995</v>
      </c>
      <c r="N62" s="238">
        <f t="shared" si="8"/>
        <v>3440.8848499999967</v>
      </c>
    </row>
    <row r="63" spans="1:14" ht="30" customHeight="1" x14ac:dyDescent="0.3">
      <c r="A63" s="188" t="s">
        <v>81</v>
      </c>
      <c r="B63" s="185">
        <v>186205</v>
      </c>
      <c r="C63" s="154">
        <f>'Власні '!B63</f>
        <v>186205</v>
      </c>
      <c r="D63" s="223">
        <f t="shared" si="2"/>
        <v>0</v>
      </c>
      <c r="E63" s="203">
        <f>'Власні '!C63</f>
        <v>34051.889840000011</v>
      </c>
      <c r="F63" s="140">
        <f>'Власні '!F63</f>
        <v>31174</v>
      </c>
      <c r="G63" s="211">
        <f t="shared" si="9"/>
        <v>34051.889840000011</v>
      </c>
      <c r="H63" s="81">
        <f t="shared" si="0"/>
        <v>109.2</v>
      </c>
      <c r="I63" s="206">
        <f t="shared" si="6"/>
        <v>2877.8898400000107</v>
      </c>
      <c r="J63" s="178">
        <f>'Власні '!J63</f>
        <v>13280</v>
      </c>
      <c r="K63" s="178">
        <f>'Власні '!K63</f>
        <v>13949.93498</v>
      </c>
      <c r="L63" s="103">
        <f t="shared" si="1"/>
        <v>105</v>
      </c>
      <c r="M63" s="104">
        <f t="shared" si="7"/>
        <v>669.93498</v>
      </c>
      <c r="N63" s="238">
        <f t="shared" si="8"/>
        <v>2877.8898400000107</v>
      </c>
    </row>
    <row r="64" spans="1:14" ht="26.25" customHeight="1" x14ac:dyDescent="0.3">
      <c r="A64" s="188" t="s">
        <v>65</v>
      </c>
      <c r="B64" s="185">
        <v>530000</v>
      </c>
      <c r="C64" s="154">
        <f>'Власні '!B64</f>
        <v>530000</v>
      </c>
      <c r="D64" s="223">
        <f t="shared" si="2"/>
        <v>0</v>
      </c>
      <c r="E64" s="203">
        <f>'Власні '!C64</f>
        <v>92685.668439999994</v>
      </c>
      <c r="F64" s="140">
        <f>'Власні '!F64</f>
        <v>85505</v>
      </c>
      <c r="G64" s="211">
        <f t="shared" si="9"/>
        <v>92685.668439999994</v>
      </c>
      <c r="H64" s="81">
        <f t="shared" si="0"/>
        <v>108.4</v>
      </c>
      <c r="I64" s="206">
        <f t="shared" si="6"/>
        <v>7180.668439999994</v>
      </c>
      <c r="J64" s="178">
        <f>'Власні '!J64</f>
        <v>49061</v>
      </c>
      <c r="K64" s="178">
        <f>'Власні '!K64</f>
        <v>51017.183189999996</v>
      </c>
      <c r="L64" s="103">
        <f t="shared" si="1"/>
        <v>104</v>
      </c>
      <c r="M64" s="104">
        <f t="shared" si="7"/>
        <v>1956.1831899999961</v>
      </c>
      <c r="N64" s="238">
        <f t="shared" si="8"/>
        <v>7180.668439999994</v>
      </c>
    </row>
    <row r="65" spans="1:14" ht="30" customHeight="1" x14ac:dyDescent="0.3">
      <c r="A65" s="188" t="s">
        <v>82</v>
      </c>
      <c r="B65" s="185">
        <v>62217.8</v>
      </c>
      <c r="C65" s="154">
        <f>'Власні '!B65</f>
        <v>62217.8</v>
      </c>
      <c r="D65" s="223">
        <f>C65-B65</f>
        <v>0</v>
      </c>
      <c r="E65" s="203">
        <f>'Власні '!C65</f>
        <v>9869.6879300000001</v>
      </c>
      <c r="F65" s="140">
        <f>'Власні '!F65</f>
        <v>7755.15</v>
      </c>
      <c r="G65" s="211">
        <f t="shared" si="9"/>
        <v>9869.6879300000001</v>
      </c>
      <c r="H65" s="81">
        <f t="shared" si="0"/>
        <v>127.3</v>
      </c>
      <c r="I65" s="206">
        <f t="shared" si="6"/>
        <v>2114.5379300000004</v>
      </c>
      <c r="J65" s="178">
        <f>'Власні '!J65</f>
        <v>3200</v>
      </c>
      <c r="K65" s="178">
        <f>'Власні '!K65</f>
        <v>4131.8972399999993</v>
      </c>
      <c r="L65" s="103">
        <f t="shared" si="1"/>
        <v>129.1</v>
      </c>
      <c r="M65" s="104">
        <f t="shared" si="7"/>
        <v>931.89723999999933</v>
      </c>
      <c r="N65" s="238">
        <f>IF(I65&lt;0,D65,IF(D65&lt;0,I65,D65+I65))</f>
        <v>2114.5379300000004</v>
      </c>
    </row>
    <row r="66" spans="1:14" ht="30" customHeight="1" x14ac:dyDescent="0.3">
      <c r="A66" s="188" t="s">
        <v>83</v>
      </c>
      <c r="B66" s="185">
        <v>149837.79999999999</v>
      </c>
      <c r="C66" s="154">
        <f>'Власні '!B66</f>
        <v>149837.79999999999</v>
      </c>
      <c r="D66" s="223">
        <f t="shared" si="2"/>
        <v>0</v>
      </c>
      <c r="E66" s="203">
        <f>'Власні '!C66</f>
        <v>28641.438179999997</v>
      </c>
      <c r="F66" s="140">
        <f>'Власні '!F66</f>
        <v>27883.4</v>
      </c>
      <c r="G66" s="211">
        <f t="shared" si="9"/>
        <v>28641.438179999997</v>
      </c>
      <c r="H66" s="81">
        <f t="shared" si="0"/>
        <v>102.7</v>
      </c>
      <c r="I66" s="206">
        <f t="shared" si="6"/>
        <v>758.03817999999592</v>
      </c>
      <c r="J66" s="178">
        <f>'Власні '!J66</f>
        <v>14463.7</v>
      </c>
      <c r="K66" s="178">
        <f>'Власні '!K66</f>
        <v>15833.524089999997</v>
      </c>
      <c r="L66" s="103">
        <f t="shared" si="1"/>
        <v>109.5</v>
      </c>
      <c r="M66" s="104">
        <f t="shared" si="7"/>
        <v>1369.8240899999964</v>
      </c>
      <c r="N66" s="238">
        <f t="shared" si="8"/>
        <v>758.03817999999592</v>
      </c>
    </row>
    <row r="67" spans="1:14" ht="30" customHeight="1" thickBot="1" x14ac:dyDescent="0.35">
      <c r="A67" s="198" t="s">
        <v>66</v>
      </c>
      <c r="B67" s="186">
        <v>191635.5</v>
      </c>
      <c r="C67" s="154">
        <f>'Власні '!B67</f>
        <v>191635.5</v>
      </c>
      <c r="D67" s="223">
        <f t="shared" si="2"/>
        <v>0</v>
      </c>
      <c r="E67" s="203">
        <f>'Власні '!C67</f>
        <v>33048.76365999999</v>
      </c>
      <c r="F67" s="140">
        <f>'Власні '!F67</f>
        <v>28661.9</v>
      </c>
      <c r="G67" s="211">
        <f t="shared" si="9"/>
        <v>33048.76365999999</v>
      </c>
      <c r="H67" s="84">
        <f t="shared" si="0"/>
        <v>115.3</v>
      </c>
      <c r="I67" s="207">
        <f t="shared" si="6"/>
        <v>4386.8636599999882</v>
      </c>
      <c r="J67" s="178">
        <f>'Власні '!J67</f>
        <v>17800</v>
      </c>
      <c r="K67" s="178">
        <f>'Власні '!K67</f>
        <v>19697.2153</v>
      </c>
      <c r="L67" s="113">
        <f t="shared" si="1"/>
        <v>110.7</v>
      </c>
      <c r="M67" s="109">
        <f t="shared" si="7"/>
        <v>1897.2152999999998</v>
      </c>
      <c r="N67" s="238">
        <f t="shared" si="8"/>
        <v>4386.8636599999882</v>
      </c>
    </row>
    <row r="68" spans="1:14" ht="38.25" customHeight="1" thickBot="1" x14ac:dyDescent="0.35">
      <c r="A68" s="7" t="s">
        <v>13</v>
      </c>
      <c r="B68" s="55">
        <f t="shared" ref="B68:G68" si="10">SUM(B14:B67)</f>
        <v>10528710.763000004</v>
      </c>
      <c r="C68" s="58">
        <f t="shared" si="10"/>
        <v>10546383.975000003</v>
      </c>
      <c r="D68" s="58">
        <f t="shared" si="10"/>
        <v>17673.212000000014</v>
      </c>
      <c r="E68" s="56">
        <f t="shared" si="10"/>
        <v>1922164.3199500002</v>
      </c>
      <c r="F68" s="68">
        <f t="shared" si="10"/>
        <v>1654779.1599999995</v>
      </c>
      <c r="G68" s="34">
        <f t="shared" si="10"/>
        <v>1922164.3199500002</v>
      </c>
      <c r="H68" s="34">
        <f t="shared" si="0"/>
        <v>116.2</v>
      </c>
      <c r="I68" s="92">
        <f t="shared" si="6"/>
        <v>267385.1599500007</v>
      </c>
      <c r="J68" s="179">
        <f>SUM(J14:J67)</f>
        <v>964742.61100000015</v>
      </c>
      <c r="K68" s="85">
        <f>SUM(K14:K67)</f>
        <v>1067143.7194400001</v>
      </c>
      <c r="L68" s="85">
        <f t="shared" si="1"/>
        <v>110.6</v>
      </c>
      <c r="M68" s="88">
        <f t="shared" si="7"/>
        <v>102401.10843999998</v>
      </c>
      <c r="N68" s="237">
        <f>SUM(N14:N67)</f>
        <v>285172.11801000027</v>
      </c>
    </row>
    <row r="69" spans="1:14" ht="57.75" customHeight="1" thickBot="1" x14ac:dyDescent="0.4">
      <c r="A69" s="25" t="s">
        <v>4</v>
      </c>
      <c r="B69" s="55">
        <f t="shared" ref="B69:G69" si="11">SUM(B13+B68+B8)</f>
        <v>12518001.263000004</v>
      </c>
      <c r="C69" s="58">
        <f t="shared" si="11"/>
        <v>12550185.065000003</v>
      </c>
      <c r="D69" s="58">
        <f t="shared" si="11"/>
        <v>32183.802000000098</v>
      </c>
      <c r="E69" s="56">
        <f t="shared" si="11"/>
        <v>2222956.7531700004</v>
      </c>
      <c r="F69" s="55">
        <f t="shared" si="11"/>
        <v>1928410.1659999995</v>
      </c>
      <c r="G69" s="56">
        <f t="shared" si="11"/>
        <v>2222956.7531700004</v>
      </c>
      <c r="H69" s="56">
        <f t="shared" si="0"/>
        <v>115.3</v>
      </c>
      <c r="I69" s="57">
        <f t="shared" si="6"/>
        <v>294546.58717000089</v>
      </c>
      <c r="J69" s="179">
        <f>SUM(J13+J68+J8)</f>
        <v>1203849.0010000002</v>
      </c>
      <c r="K69" s="85">
        <f>SUM(K13+K68+K8)</f>
        <v>1317255.5329300002</v>
      </c>
      <c r="L69" s="85">
        <f t="shared" si="1"/>
        <v>109.4</v>
      </c>
      <c r="M69" s="88">
        <f t="shared" si="7"/>
        <v>113406.53193000006</v>
      </c>
      <c r="N69" s="241">
        <f>N68+N13+N8</f>
        <v>326932.13523000042</v>
      </c>
    </row>
    <row r="70" spans="1:14" x14ac:dyDescent="0.3">
      <c r="C70" s="124"/>
      <c r="D70" s="124"/>
      <c r="E70" s="133"/>
      <c r="F70" s="124"/>
    </row>
    <row r="71" spans="1:14" x14ac:dyDescent="0.3">
      <c r="C71" s="126"/>
      <c r="D71" s="126"/>
      <c r="E71" s="127"/>
      <c r="F71" s="126"/>
      <c r="J71" s="124"/>
      <c r="K71" s="124"/>
    </row>
    <row r="72" spans="1:14" x14ac:dyDescent="0.3">
      <c r="A72" s="139"/>
      <c r="C72" s="125"/>
      <c r="D72" s="125"/>
      <c r="E72" s="6"/>
      <c r="F72" s="125"/>
      <c r="G72" s="124"/>
    </row>
    <row r="73" spans="1:14" x14ac:dyDescent="0.3">
      <c r="E73" s="6"/>
      <c r="I73" s="139"/>
    </row>
    <row r="74" spans="1:14" x14ac:dyDescent="0.3">
      <c r="E74" s="6"/>
    </row>
    <row r="75" spans="1:14" x14ac:dyDescent="0.3">
      <c r="E75" s="6"/>
    </row>
    <row r="76" spans="1:14" x14ac:dyDescent="0.3">
      <c r="E76" s="6"/>
    </row>
    <row r="77" spans="1:14" x14ac:dyDescent="0.3">
      <c r="E77" s="6"/>
    </row>
    <row r="78" spans="1:14" x14ac:dyDescent="0.3">
      <c r="E78" s="6"/>
    </row>
    <row r="79" spans="1:14" x14ac:dyDescent="0.3">
      <c r="E79" s="6"/>
    </row>
    <row r="80" spans="1:14" x14ac:dyDescent="0.3">
      <c r="E80" s="6"/>
    </row>
    <row r="81" spans="5:5" x14ac:dyDescent="0.3">
      <c r="E81" s="6"/>
    </row>
    <row r="82" spans="5:5" x14ac:dyDescent="0.3">
      <c r="E82" s="6"/>
    </row>
    <row r="83" spans="5:5" x14ac:dyDescent="0.3">
      <c r="E83" s="6"/>
    </row>
    <row r="84" spans="5:5" x14ac:dyDescent="0.3">
      <c r="E84" s="6"/>
    </row>
    <row r="85" spans="5:5" x14ac:dyDescent="0.3">
      <c r="E85" s="6"/>
    </row>
    <row r="86" spans="5:5" x14ac:dyDescent="0.3">
      <c r="E86" s="6"/>
    </row>
    <row r="87" spans="5:5" x14ac:dyDescent="0.3">
      <c r="E87" s="6"/>
    </row>
    <row r="88" spans="5:5" x14ac:dyDescent="0.3">
      <c r="E88" s="6"/>
    </row>
    <row r="89" spans="5:5" x14ac:dyDescent="0.3">
      <c r="E89" s="6"/>
    </row>
    <row r="90" spans="5:5" x14ac:dyDescent="0.3">
      <c r="E90" s="6"/>
    </row>
    <row r="91" spans="5:5" x14ac:dyDescent="0.3">
      <c r="E91" s="6"/>
    </row>
    <row r="92" spans="5:5" x14ac:dyDescent="0.3">
      <c r="E92" s="6"/>
    </row>
    <row r="93" spans="5:5" x14ac:dyDescent="0.3">
      <c r="E93" s="6"/>
    </row>
    <row r="94" spans="5:5" x14ac:dyDescent="0.3">
      <c r="E94" s="6"/>
    </row>
    <row r="95" spans="5:5" x14ac:dyDescent="0.3">
      <c r="E95" s="6"/>
    </row>
    <row r="96" spans="5:5" x14ac:dyDescent="0.3">
      <c r="E96" s="6"/>
    </row>
    <row r="97" spans="5:5" x14ac:dyDescent="0.3">
      <c r="E97" s="6"/>
    </row>
    <row r="98" spans="5:5" x14ac:dyDescent="0.3">
      <c r="E98" s="6"/>
    </row>
    <row r="99" spans="5:5" x14ac:dyDescent="0.3">
      <c r="E99" s="6"/>
    </row>
    <row r="100" spans="5:5" x14ac:dyDescent="0.3">
      <c r="E100" s="6"/>
    </row>
    <row r="101" spans="5:5" x14ac:dyDescent="0.3">
      <c r="E101" s="6"/>
    </row>
    <row r="102" spans="5:5" x14ac:dyDescent="0.3">
      <c r="E102" s="6"/>
    </row>
    <row r="103" spans="5:5" x14ac:dyDescent="0.3">
      <c r="E103" s="6"/>
    </row>
    <row r="104" spans="5:5" x14ac:dyDescent="0.3">
      <c r="E104" s="6"/>
    </row>
    <row r="105" spans="5:5" x14ac:dyDescent="0.3">
      <c r="E105" s="6"/>
    </row>
    <row r="106" spans="5:5" x14ac:dyDescent="0.3">
      <c r="E106" s="6"/>
    </row>
    <row r="107" spans="5:5" x14ac:dyDescent="0.3">
      <c r="E107" s="6"/>
    </row>
    <row r="108" spans="5:5" x14ac:dyDescent="0.3">
      <c r="E108" s="6"/>
    </row>
    <row r="109" spans="5:5" x14ac:dyDescent="0.3">
      <c r="E109" s="6"/>
    </row>
    <row r="110" spans="5:5" x14ac:dyDescent="0.3">
      <c r="E110" s="6"/>
    </row>
    <row r="111" spans="5:5" x14ac:dyDescent="0.3">
      <c r="E111" s="6"/>
    </row>
    <row r="112" spans="5:5" x14ac:dyDescent="0.3">
      <c r="E112" s="6"/>
    </row>
    <row r="113" spans="5:5" x14ac:dyDescent="0.3">
      <c r="E113" s="6"/>
    </row>
    <row r="114" spans="5:5" x14ac:dyDescent="0.3">
      <c r="E114" s="6"/>
    </row>
    <row r="115" spans="5:5" x14ac:dyDescent="0.3">
      <c r="E115" s="6"/>
    </row>
    <row r="116" spans="5:5" x14ac:dyDescent="0.3">
      <c r="E116" s="6"/>
    </row>
    <row r="117" spans="5:5" x14ac:dyDescent="0.3">
      <c r="E117" s="6"/>
    </row>
    <row r="118" spans="5:5" x14ac:dyDescent="0.3">
      <c r="E118" s="6"/>
    </row>
    <row r="119" spans="5:5" x14ac:dyDescent="0.3">
      <c r="E119" s="6"/>
    </row>
    <row r="120" spans="5:5" x14ac:dyDescent="0.3">
      <c r="E120" s="6"/>
    </row>
    <row r="121" spans="5:5" x14ac:dyDescent="0.3">
      <c r="E121" s="6"/>
    </row>
    <row r="122" spans="5:5" x14ac:dyDescent="0.3">
      <c r="E122" s="6"/>
    </row>
    <row r="123" spans="5:5" x14ac:dyDescent="0.3">
      <c r="E123" s="6"/>
    </row>
    <row r="124" spans="5:5" x14ac:dyDescent="0.3">
      <c r="E124" s="6"/>
    </row>
    <row r="125" spans="5:5" x14ac:dyDescent="0.3">
      <c r="E125" s="6"/>
    </row>
    <row r="126" spans="5:5" x14ac:dyDescent="0.3">
      <c r="E126" s="6"/>
    </row>
    <row r="127" spans="5:5" x14ac:dyDescent="0.3">
      <c r="E127" s="6"/>
    </row>
    <row r="128" spans="5:5" x14ac:dyDescent="0.3">
      <c r="E128" s="6"/>
    </row>
    <row r="129" spans="5:5" x14ac:dyDescent="0.3">
      <c r="E129" s="6"/>
    </row>
    <row r="130" spans="5:5" x14ac:dyDescent="0.3">
      <c r="E130" s="6"/>
    </row>
    <row r="131" spans="5:5" x14ac:dyDescent="0.3">
      <c r="E131" s="6"/>
    </row>
    <row r="132" spans="5:5" x14ac:dyDescent="0.3">
      <c r="E132" s="6"/>
    </row>
    <row r="133" spans="5:5" x14ac:dyDescent="0.3">
      <c r="E133" s="6"/>
    </row>
    <row r="134" spans="5:5" x14ac:dyDescent="0.3">
      <c r="E134" s="6"/>
    </row>
    <row r="135" spans="5:5" x14ac:dyDescent="0.3">
      <c r="E135" s="6"/>
    </row>
    <row r="136" spans="5:5" x14ac:dyDescent="0.3">
      <c r="E136" s="6"/>
    </row>
    <row r="137" spans="5:5" x14ac:dyDescent="0.3">
      <c r="E137" s="6"/>
    </row>
    <row r="138" spans="5:5" x14ac:dyDescent="0.3">
      <c r="E138" s="6"/>
    </row>
    <row r="139" spans="5:5" x14ac:dyDescent="0.3">
      <c r="E139" s="6"/>
    </row>
    <row r="140" spans="5:5" x14ac:dyDescent="0.3">
      <c r="E140" s="6"/>
    </row>
    <row r="141" spans="5:5" x14ac:dyDescent="0.3">
      <c r="E141" s="6"/>
    </row>
    <row r="142" spans="5:5" x14ac:dyDescent="0.3">
      <c r="E142" s="6"/>
    </row>
    <row r="143" spans="5:5" x14ac:dyDescent="0.3">
      <c r="E143" s="6"/>
    </row>
    <row r="144" spans="5:5" x14ac:dyDescent="0.3">
      <c r="E144" s="6"/>
    </row>
    <row r="145" spans="5:5" x14ac:dyDescent="0.3">
      <c r="E145" s="6"/>
    </row>
    <row r="146" spans="5:5" x14ac:dyDescent="0.3">
      <c r="E146" s="6"/>
    </row>
    <row r="147" spans="5:5" x14ac:dyDescent="0.3">
      <c r="E147" s="6"/>
    </row>
    <row r="148" spans="5:5" x14ac:dyDescent="0.3">
      <c r="E148" s="6"/>
    </row>
    <row r="149" spans="5:5" x14ac:dyDescent="0.3">
      <c r="E149" s="6"/>
    </row>
    <row r="150" spans="5:5" x14ac:dyDescent="0.3">
      <c r="E150" s="6"/>
    </row>
    <row r="151" spans="5:5" x14ac:dyDescent="0.3">
      <c r="E151" s="6"/>
    </row>
    <row r="152" spans="5:5" x14ac:dyDescent="0.3">
      <c r="E152" s="6"/>
    </row>
    <row r="153" spans="5:5" x14ac:dyDescent="0.3">
      <c r="E153" s="6"/>
    </row>
    <row r="154" spans="5:5" x14ac:dyDescent="0.3">
      <c r="E154" s="6"/>
    </row>
    <row r="155" spans="5:5" x14ac:dyDescent="0.3">
      <c r="E155" s="6"/>
    </row>
    <row r="156" spans="5:5" x14ac:dyDescent="0.3">
      <c r="E156" s="6"/>
    </row>
    <row r="157" spans="5:5" x14ac:dyDescent="0.3">
      <c r="E157" s="6"/>
    </row>
    <row r="158" spans="5:5" x14ac:dyDescent="0.3">
      <c r="E158" s="6"/>
    </row>
    <row r="159" spans="5:5" x14ac:dyDescent="0.3">
      <c r="E159" s="6"/>
    </row>
    <row r="160" spans="5:5" x14ac:dyDescent="0.3">
      <c r="E160" s="6"/>
    </row>
    <row r="161" spans="5:5" x14ac:dyDescent="0.3">
      <c r="E161" s="6"/>
    </row>
    <row r="162" spans="5:5" x14ac:dyDescent="0.3">
      <c r="E162" s="6"/>
    </row>
    <row r="163" spans="5:5" x14ac:dyDescent="0.3">
      <c r="E163" s="6"/>
    </row>
    <row r="164" spans="5:5" x14ac:dyDescent="0.3">
      <c r="E164" s="6"/>
    </row>
    <row r="165" spans="5:5" x14ac:dyDescent="0.3">
      <c r="E165" s="6"/>
    </row>
    <row r="166" spans="5:5" x14ac:dyDescent="0.3">
      <c r="E166" s="6"/>
    </row>
    <row r="167" spans="5:5" x14ac:dyDescent="0.3">
      <c r="E167" s="6"/>
    </row>
    <row r="168" spans="5:5" x14ac:dyDescent="0.3">
      <c r="E168" s="6"/>
    </row>
    <row r="169" spans="5:5" x14ac:dyDescent="0.3">
      <c r="E169" s="6"/>
    </row>
    <row r="170" spans="5:5" x14ac:dyDescent="0.3">
      <c r="E170" s="6"/>
    </row>
    <row r="171" spans="5:5" x14ac:dyDescent="0.3">
      <c r="E171" s="6"/>
    </row>
    <row r="172" spans="5:5" x14ac:dyDescent="0.3">
      <c r="E172" s="6"/>
    </row>
    <row r="173" spans="5:5" x14ac:dyDescent="0.3">
      <c r="E173" s="6"/>
    </row>
    <row r="174" spans="5:5" x14ac:dyDescent="0.3">
      <c r="E174" s="6"/>
    </row>
    <row r="175" spans="5:5" x14ac:dyDescent="0.3">
      <c r="E175" s="6"/>
    </row>
    <row r="176" spans="5:5" x14ac:dyDescent="0.3">
      <c r="E176" s="6"/>
    </row>
    <row r="177" spans="5:5" x14ac:dyDescent="0.3">
      <c r="E177" s="6"/>
    </row>
    <row r="178" spans="5:5" x14ac:dyDescent="0.3">
      <c r="E178" s="6"/>
    </row>
    <row r="179" spans="5:5" x14ac:dyDescent="0.3">
      <c r="E179" s="6"/>
    </row>
    <row r="180" spans="5:5" x14ac:dyDescent="0.3">
      <c r="E180" s="6"/>
    </row>
    <row r="181" spans="5:5" x14ac:dyDescent="0.3">
      <c r="E181" s="6"/>
    </row>
    <row r="182" spans="5:5" x14ac:dyDescent="0.3">
      <c r="E182" s="6"/>
    </row>
    <row r="183" spans="5:5" x14ac:dyDescent="0.3">
      <c r="E183" s="6"/>
    </row>
  </sheetData>
  <mergeCells count="17">
    <mergeCell ref="H6:I6"/>
    <mergeCell ref="K6:K7"/>
    <mergeCell ref="L6:M6"/>
    <mergeCell ref="N5:N7"/>
    <mergeCell ref="A1:M1"/>
    <mergeCell ref="A2:M2"/>
    <mergeCell ref="A3:M3"/>
    <mergeCell ref="A5:A7"/>
    <mergeCell ref="B5:E5"/>
    <mergeCell ref="F5:I5"/>
    <mergeCell ref="B6:C6"/>
    <mergeCell ref="E6:E7"/>
    <mergeCell ref="J5:M5"/>
    <mergeCell ref="J6:J7"/>
    <mergeCell ref="D6:D7"/>
    <mergeCell ref="F6:F7"/>
    <mergeCell ref="G6:G7"/>
  </mergeCells>
  <printOptions horizontalCentered="1"/>
  <pageMargins left="0.19685039370078741" right="0" top="0.47244094488188981" bottom="0.31496062992125984" header="0.39370078740157483" footer="7.874015748031496E-2"/>
  <pageSetup paperSize="9" scale="49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T188"/>
  <sheetViews>
    <sheetView zoomScale="60" zoomScaleNormal="60" workbookViewId="0">
      <pane xSplit="1" ySplit="8" topLeftCell="B9" activePane="bottomRight" state="frozen"/>
      <selection activeCell="B4" sqref="B4"/>
      <selection pane="topRight" activeCell="B4" sqref="B4"/>
      <selection pane="bottomLeft" activeCell="B4" sqref="B4"/>
      <selection pane="bottomRight" activeCell="F6" sqref="F6:F8"/>
    </sheetView>
  </sheetViews>
  <sheetFormatPr defaultColWidth="9.140625" defaultRowHeight="15.75" x14ac:dyDescent="0.25"/>
  <cols>
    <col min="1" max="1" width="51" style="2" customWidth="1"/>
    <col min="2" max="2" width="22.85546875" style="2" customWidth="1"/>
    <col min="3" max="3" width="19.42578125" style="2" customWidth="1"/>
    <col min="4" max="4" width="12.5703125" style="2" customWidth="1"/>
    <col min="5" max="5" width="0.28515625" style="2" hidden="1" customWidth="1"/>
    <col min="6" max="6" width="20" style="2" customWidth="1"/>
    <col min="7" max="7" width="19.140625" style="2" customWidth="1"/>
    <col min="8" max="8" width="12.7109375" style="2" customWidth="1"/>
    <col min="9" max="9" width="16.5703125" style="2" customWidth="1"/>
    <col min="10" max="10" width="19" style="2" customWidth="1"/>
    <col min="11" max="11" width="18.7109375" style="2" customWidth="1"/>
    <col min="12" max="12" width="14.28515625" style="2" customWidth="1"/>
    <col min="13" max="13" width="15.85546875" style="2" customWidth="1"/>
    <col min="14" max="15" width="19.140625" style="16" customWidth="1"/>
    <col min="16" max="20" width="19.140625" style="9" customWidth="1"/>
    <col min="21" max="16384" width="9.140625" style="2"/>
  </cols>
  <sheetData>
    <row r="1" spans="1:20" ht="25.15" customHeight="1" x14ac:dyDescent="0.25">
      <c r="A1" s="277" t="s">
        <v>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</row>
    <row r="2" spans="1:20" ht="26.45" customHeight="1" x14ac:dyDescent="0.25">
      <c r="A2" s="277" t="s">
        <v>3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</row>
    <row r="3" spans="1:20" ht="25.5" customHeight="1" x14ac:dyDescent="0.25">
      <c r="A3" s="277" t="str">
        <f>'Власні '!A3:M3</f>
        <v xml:space="preserve">  станом на 01 березня 2026 року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</row>
    <row r="4" spans="1:20" ht="30.75" customHeight="1" thickBot="1" x14ac:dyDescent="0.35">
      <c r="A4" s="1"/>
      <c r="B4" s="1"/>
      <c r="C4" s="1"/>
      <c r="D4" s="1"/>
      <c r="E4" s="1"/>
      <c r="F4" s="13"/>
      <c r="G4" s="1"/>
      <c r="H4" s="8"/>
      <c r="I4" s="14"/>
      <c r="J4" s="8"/>
      <c r="K4" s="8"/>
      <c r="L4" s="8"/>
      <c r="M4" s="236" t="s">
        <v>1</v>
      </c>
    </row>
    <row r="5" spans="1:20" ht="27" customHeight="1" x14ac:dyDescent="0.25">
      <c r="A5" s="311" t="s">
        <v>27</v>
      </c>
      <c r="B5" s="302" t="s">
        <v>5</v>
      </c>
      <c r="C5" s="303"/>
      <c r="D5" s="314"/>
      <c r="E5" s="148"/>
      <c r="F5" s="282" t="s">
        <v>14</v>
      </c>
      <c r="G5" s="282"/>
      <c r="H5" s="282"/>
      <c r="I5" s="315"/>
      <c r="J5" s="293" t="s">
        <v>22</v>
      </c>
      <c r="K5" s="294"/>
      <c r="L5" s="294"/>
      <c r="M5" s="295"/>
    </row>
    <row r="6" spans="1:20" ht="30.6" customHeight="1" x14ac:dyDescent="0.25">
      <c r="A6" s="312"/>
      <c r="B6" s="271" t="s">
        <v>143</v>
      </c>
      <c r="C6" s="287" t="s">
        <v>6</v>
      </c>
      <c r="D6" s="289" t="s">
        <v>15</v>
      </c>
      <c r="E6" s="149"/>
      <c r="F6" s="296" t="str">
        <f>'Власні '!F6:F7</f>
        <v xml:space="preserve">План на січень-лютий 2026 року </v>
      </c>
      <c r="G6" s="287" t="s">
        <v>6</v>
      </c>
      <c r="H6" s="287" t="s">
        <v>9</v>
      </c>
      <c r="I6" s="289"/>
      <c r="J6" s="318" t="str">
        <f>'Власні '!J6:J7</f>
        <v xml:space="preserve">План на січень-лютий 2026 року </v>
      </c>
      <c r="K6" s="284" t="s">
        <v>6</v>
      </c>
      <c r="L6" s="284" t="s">
        <v>9</v>
      </c>
      <c r="M6" s="286"/>
    </row>
    <row r="7" spans="1:20" ht="2.4500000000000002" customHeight="1" x14ac:dyDescent="0.25">
      <c r="A7" s="312"/>
      <c r="B7" s="271"/>
      <c r="C7" s="287"/>
      <c r="D7" s="289"/>
      <c r="E7" s="149"/>
      <c r="F7" s="296"/>
      <c r="G7" s="287"/>
      <c r="H7" s="287"/>
      <c r="I7" s="289"/>
      <c r="J7" s="318"/>
      <c r="K7" s="284"/>
      <c r="L7" s="284"/>
      <c r="M7" s="286"/>
    </row>
    <row r="8" spans="1:20" ht="59.25" customHeight="1" thickBot="1" x14ac:dyDescent="0.3">
      <c r="A8" s="313"/>
      <c r="B8" s="309"/>
      <c r="C8" s="310"/>
      <c r="D8" s="316"/>
      <c r="E8" s="150" t="s">
        <v>7</v>
      </c>
      <c r="F8" s="317"/>
      <c r="G8" s="288"/>
      <c r="H8" s="134" t="s">
        <v>8</v>
      </c>
      <c r="I8" s="135" t="s">
        <v>7</v>
      </c>
      <c r="J8" s="319"/>
      <c r="K8" s="300"/>
      <c r="L8" s="28" t="s">
        <v>8</v>
      </c>
      <c r="M8" s="29" t="s">
        <v>7</v>
      </c>
      <c r="N8" s="17"/>
    </row>
    <row r="9" spans="1:20" s="3" customFormat="1" ht="30.75" customHeight="1" thickBot="1" x14ac:dyDescent="0.3">
      <c r="A9" s="24" t="s">
        <v>2</v>
      </c>
      <c r="B9" s="60">
        <f>'Власні '!B8</f>
        <v>2003510.59</v>
      </c>
      <c r="C9" s="61">
        <f>'Власні '!C8</f>
        <v>300626.3251800001</v>
      </c>
      <c r="D9" s="159">
        <f t="shared" ref="D9:D74" si="0">IF(C9&gt;0,ROUND(C9*100/B9,1), )</f>
        <v>15</v>
      </c>
      <c r="E9" s="137">
        <f>C9-B9</f>
        <v>-1702884.2648199999</v>
      </c>
      <c r="F9" s="33">
        <f>'Власні '!F8</f>
        <v>273510.59000000003</v>
      </c>
      <c r="G9" s="33">
        <f>'Власні '!G8</f>
        <v>300626.3251800001</v>
      </c>
      <c r="H9" s="34">
        <f>IF(G9&gt;0,ROUND(G9*100/F9,1), )</f>
        <v>109.9</v>
      </c>
      <c r="I9" s="35">
        <f>G9-F9</f>
        <v>27115.735180000076</v>
      </c>
      <c r="J9" s="224">
        <f>'Власні '!J8</f>
        <v>239106.39</v>
      </c>
      <c r="K9" s="90">
        <f>'Власні '!K8</f>
        <v>250111.81349</v>
      </c>
      <c r="L9" s="86">
        <f>IF(K9&gt;0,ROUND(K9*100/J9,1), )</f>
        <v>104.6</v>
      </c>
      <c r="M9" s="91">
        <f>K9-J9</f>
        <v>11005.423489999986</v>
      </c>
      <c r="N9" s="10"/>
      <c r="O9" s="16"/>
      <c r="P9" s="9"/>
      <c r="Q9" s="9"/>
      <c r="R9" s="16"/>
      <c r="S9" s="18"/>
      <c r="T9" s="9"/>
    </row>
    <row r="10" spans="1:20" s="4" customFormat="1" ht="25.5" customHeight="1" x14ac:dyDescent="0.25">
      <c r="A10" s="194" t="s">
        <v>29</v>
      </c>
      <c r="B10" s="62">
        <f>'Власні '!B9</f>
        <v>90</v>
      </c>
      <c r="C10" s="83">
        <f>'Власні '!C9</f>
        <v>0</v>
      </c>
      <c r="D10" s="64">
        <f t="shared" si="0"/>
        <v>0</v>
      </c>
      <c r="E10" s="151">
        <f>C10-B10</f>
        <v>-90</v>
      </c>
      <c r="F10" s="38">
        <f>'Власні '!F9</f>
        <v>88</v>
      </c>
      <c r="G10" s="38">
        <f>'Власні '!G9</f>
        <v>0</v>
      </c>
      <c r="H10" s="39">
        <f>IF(G10&gt;0,ROUND(G10*100/F10,1), )</f>
        <v>0</v>
      </c>
      <c r="I10" s="40">
        <f>G10-F10</f>
        <v>-88</v>
      </c>
      <c r="J10" s="97">
        <f>'Власні '!J9</f>
        <v>0</v>
      </c>
      <c r="K10" s="98">
        <f>'Власні '!K9</f>
        <v>0</v>
      </c>
      <c r="L10" s="99">
        <f>IF(K10&gt;0,ROUND(K10*100/J10,1), )</f>
        <v>0</v>
      </c>
      <c r="M10" s="100">
        <f>K10-J10</f>
        <v>0</v>
      </c>
      <c r="N10" s="11"/>
      <c r="O10" s="19"/>
      <c r="P10" s="20"/>
      <c r="Q10" s="20"/>
      <c r="R10" s="19"/>
      <c r="S10" s="21"/>
      <c r="T10" s="20"/>
    </row>
    <row r="11" spans="1:20" s="4" customFormat="1" ht="28.15" customHeight="1" x14ac:dyDescent="0.25">
      <c r="A11" s="142" t="s">
        <v>142</v>
      </c>
      <c r="B11" s="121">
        <f>'Власні '!B58</f>
        <v>379452.21600000001</v>
      </c>
      <c r="C11" s="66">
        <f>'Власні '!C58</f>
        <v>61140.181220000006</v>
      </c>
      <c r="D11" s="67">
        <f t="shared" si="0"/>
        <v>16.100000000000001</v>
      </c>
      <c r="E11" s="152"/>
      <c r="F11" s="42">
        <f>'Власні '!F58</f>
        <v>59341.68</v>
      </c>
      <c r="G11" s="42">
        <f>'Власні '!G58</f>
        <v>61140.181220000006</v>
      </c>
      <c r="H11" s="43">
        <f t="shared" ref="H11:H74" si="1">IF(G11&gt;0,ROUND(G11*100/F11,1), )</f>
        <v>103</v>
      </c>
      <c r="I11" s="44">
        <f t="shared" ref="I11:I74" si="2">G11-F11</f>
        <v>1798.5012200000056</v>
      </c>
      <c r="J11" s="105">
        <f>'Власні '!J58</f>
        <v>33789</v>
      </c>
      <c r="K11" s="102">
        <f>'Власні '!K58</f>
        <v>33645.754649999995</v>
      </c>
      <c r="L11" s="103">
        <f t="shared" ref="L11:L74" si="3">IF(K11&gt;0,ROUND(K11*100/J11,1), )</f>
        <v>99.6</v>
      </c>
      <c r="M11" s="104">
        <f t="shared" ref="M11:M74" si="4">K11-J11</f>
        <v>-143.24535000000469</v>
      </c>
      <c r="N11" s="11"/>
      <c r="O11" s="19"/>
      <c r="P11" s="20"/>
      <c r="Q11" s="20"/>
      <c r="R11" s="19"/>
      <c r="S11" s="21"/>
      <c r="T11" s="20"/>
    </row>
    <row r="12" spans="1:20" s="4" customFormat="1" ht="28.15" customHeight="1" x14ac:dyDescent="0.25">
      <c r="A12" s="142" t="s">
        <v>86</v>
      </c>
      <c r="B12" s="121">
        <f>'Власні '!B64</f>
        <v>530000</v>
      </c>
      <c r="C12" s="66">
        <f>'Власні '!C64</f>
        <v>92685.668439999994</v>
      </c>
      <c r="D12" s="67">
        <f t="shared" si="0"/>
        <v>17.5</v>
      </c>
      <c r="E12" s="152"/>
      <c r="F12" s="42">
        <f>'Власні '!F64</f>
        <v>85505</v>
      </c>
      <c r="G12" s="42">
        <f>'Власні '!G64</f>
        <v>92685.668439999994</v>
      </c>
      <c r="H12" s="43">
        <f t="shared" si="1"/>
        <v>108.4</v>
      </c>
      <c r="I12" s="44">
        <f t="shared" si="2"/>
        <v>7180.668439999994</v>
      </c>
      <c r="J12" s="105">
        <f>'Власні '!J64</f>
        <v>49061</v>
      </c>
      <c r="K12" s="102">
        <f>'Власні '!K64</f>
        <v>51017.183189999996</v>
      </c>
      <c r="L12" s="103">
        <f t="shared" si="3"/>
        <v>104</v>
      </c>
      <c r="M12" s="104">
        <f t="shared" si="4"/>
        <v>1956.1831899999961</v>
      </c>
      <c r="N12" s="11"/>
      <c r="O12" s="19"/>
      <c r="P12" s="20"/>
      <c r="Q12" s="20"/>
      <c r="R12" s="19"/>
      <c r="S12" s="21"/>
      <c r="T12" s="20"/>
    </row>
    <row r="13" spans="1:20" s="4" customFormat="1" ht="28.15" customHeight="1" x14ac:dyDescent="0.25">
      <c r="A13" s="143" t="s">
        <v>87</v>
      </c>
      <c r="B13" s="121">
        <f>'Власні '!B17</f>
        <v>75444</v>
      </c>
      <c r="C13" s="78">
        <f>'Власні '!C17</f>
        <v>13271.628739999996</v>
      </c>
      <c r="D13" s="67">
        <f t="shared" si="0"/>
        <v>17.600000000000001</v>
      </c>
      <c r="E13" s="152"/>
      <c r="F13" s="42">
        <f>'Власні '!F17</f>
        <v>10206.768</v>
      </c>
      <c r="G13" s="42">
        <f>'Власні '!G17</f>
        <v>13271.628739999996</v>
      </c>
      <c r="H13" s="43">
        <f t="shared" si="1"/>
        <v>130</v>
      </c>
      <c r="I13" s="44">
        <f t="shared" si="2"/>
        <v>3064.8607399999964</v>
      </c>
      <c r="J13" s="105">
        <f>'Власні '!J17</f>
        <v>5363.7910000000002</v>
      </c>
      <c r="K13" s="102">
        <f>'Власні '!K17</f>
        <v>6874.3142500000004</v>
      </c>
      <c r="L13" s="103">
        <f t="shared" si="3"/>
        <v>128.19999999999999</v>
      </c>
      <c r="M13" s="104">
        <f t="shared" si="4"/>
        <v>1510.5232500000002</v>
      </c>
      <c r="N13" s="11"/>
      <c r="O13" s="19"/>
      <c r="P13" s="20"/>
      <c r="Q13" s="20"/>
      <c r="R13" s="19"/>
      <c r="S13" s="21"/>
      <c r="T13" s="20"/>
    </row>
    <row r="14" spans="1:20" s="4" customFormat="1" ht="28.15" customHeight="1" x14ac:dyDescent="0.25">
      <c r="A14" s="143" t="s">
        <v>88</v>
      </c>
      <c r="B14" s="121">
        <f>'Власні '!B31</f>
        <v>47234.8</v>
      </c>
      <c r="C14" s="78">
        <f>'Власні '!C31</f>
        <v>9045.4532299999992</v>
      </c>
      <c r="D14" s="67">
        <f t="shared" si="0"/>
        <v>19.100000000000001</v>
      </c>
      <c r="E14" s="152"/>
      <c r="F14" s="42">
        <f>'Власні '!F31</f>
        <v>7371.6180000000004</v>
      </c>
      <c r="G14" s="42">
        <f>'Власні '!G31</f>
        <v>9045.4532299999992</v>
      </c>
      <c r="H14" s="43">
        <f t="shared" si="1"/>
        <v>122.7</v>
      </c>
      <c r="I14" s="44">
        <f t="shared" si="2"/>
        <v>1673.8352299999988</v>
      </c>
      <c r="J14" s="105">
        <f>'Власні '!J31</f>
        <v>3536.7179999999998</v>
      </c>
      <c r="K14" s="102">
        <f>'Власні '!K31</f>
        <v>4114.5557900000003</v>
      </c>
      <c r="L14" s="103">
        <f t="shared" si="3"/>
        <v>116.3</v>
      </c>
      <c r="M14" s="104">
        <f t="shared" si="4"/>
        <v>577.8377900000005</v>
      </c>
      <c r="N14" s="11"/>
      <c r="O14" s="19"/>
      <c r="P14" s="20"/>
      <c r="Q14" s="20"/>
      <c r="R14" s="19"/>
      <c r="S14" s="21"/>
      <c r="T14" s="20"/>
    </row>
    <row r="15" spans="1:20" s="4" customFormat="1" ht="28.15" customHeight="1" x14ac:dyDescent="0.25">
      <c r="A15" s="142" t="s">
        <v>89</v>
      </c>
      <c r="B15" s="121">
        <f>'Власні '!B62</f>
        <v>108648.38400000001</v>
      </c>
      <c r="C15" s="78">
        <f>'Власні '!C62</f>
        <v>17552.034849999996</v>
      </c>
      <c r="D15" s="67">
        <f t="shared" si="0"/>
        <v>16.2</v>
      </c>
      <c r="E15" s="152"/>
      <c r="F15" s="42">
        <f>'Власні '!F62</f>
        <v>14111.15</v>
      </c>
      <c r="G15" s="42">
        <f>'Власні '!G62</f>
        <v>17552.034849999996</v>
      </c>
      <c r="H15" s="43">
        <f t="shared" si="1"/>
        <v>124.4</v>
      </c>
      <c r="I15" s="44">
        <f t="shared" si="2"/>
        <v>3440.8848499999967</v>
      </c>
      <c r="J15" s="105">
        <f>'Власні '!J62</f>
        <v>7886</v>
      </c>
      <c r="K15" s="102">
        <f>'Власні '!K62</f>
        <v>9494.1799599999995</v>
      </c>
      <c r="L15" s="103">
        <f t="shared" si="3"/>
        <v>120.4</v>
      </c>
      <c r="M15" s="104">
        <f t="shared" si="4"/>
        <v>1608.1799599999995</v>
      </c>
      <c r="N15" s="11"/>
      <c r="O15" s="19"/>
      <c r="P15" s="20"/>
      <c r="Q15" s="20"/>
      <c r="R15" s="19"/>
      <c r="S15" s="21"/>
      <c r="T15" s="20"/>
    </row>
    <row r="16" spans="1:20" s="4" customFormat="1" ht="28.15" customHeight="1" x14ac:dyDescent="0.25">
      <c r="A16" s="142" t="s">
        <v>90</v>
      </c>
      <c r="B16" s="121">
        <f>'Власні '!B48</f>
        <v>52447.199999999997</v>
      </c>
      <c r="C16" s="78">
        <f>'Власні '!C48</f>
        <v>10146.80788</v>
      </c>
      <c r="D16" s="67">
        <f t="shared" si="0"/>
        <v>19.3</v>
      </c>
      <c r="E16" s="152"/>
      <c r="F16" s="42">
        <f>'Власні '!F48</f>
        <v>6251.52</v>
      </c>
      <c r="G16" s="42">
        <f>'Власні '!G48</f>
        <v>10146.80788</v>
      </c>
      <c r="H16" s="43">
        <f t="shared" si="1"/>
        <v>162.30000000000001</v>
      </c>
      <c r="I16" s="44">
        <f t="shared" si="2"/>
        <v>3895.2878799999999</v>
      </c>
      <c r="J16" s="105">
        <f>'Власні '!J48</f>
        <v>3193</v>
      </c>
      <c r="K16" s="102">
        <f>'Власні '!K48</f>
        <v>5992.218969999999</v>
      </c>
      <c r="L16" s="103">
        <f t="shared" si="3"/>
        <v>187.7</v>
      </c>
      <c r="M16" s="104">
        <f t="shared" si="4"/>
        <v>2799.218969999999</v>
      </c>
      <c r="N16" s="11"/>
      <c r="O16" s="19"/>
      <c r="P16" s="20"/>
      <c r="Q16" s="20"/>
      <c r="R16" s="19"/>
      <c r="S16" s="21"/>
      <c r="T16" s="20"/>
    </row>
    <row r="17" spans="1:20" s="4" customFormat="1" ht="28.15" customHeight="1" x14ac:dyDescent="0.25">
      <c r="A17" s="143" t="s">
        <v>91</v>
      </c>
      <c r="B17" s="121">
        <f>'Власні '!B16</f>
        <v>49898.237999999998</v>
      </c>
      <c r="C17" s="78">
        <f>'Власні '!C16</f>
        <v>10988.629640000003</v>
      </c>
      <c r="D17" s="67">
        <f t="shared" si="0"/>
        <v>22</v>
      </c>
      <c r="E17" s="152"/>
      <c r="F17" s="42">
        <f>'Власні '!F16</f>
        <v>6970.2479999999996</v>
      </c>
      <c r="G17" s="42">
        <f>'Власні '!G16</f>
        <v>10988.629640000003</v>
      </c>
      <c r="H17" s="43">
        <f t="shared" si="1"/>
        <v>157.69999999999999</v>
      </c>
      <c r="I17" s="44">
        <f t="shared" si="2"/>
        <v>4018.3816400000032</v>
      </c>
      <c r="J17" s="105">
        <f>'Власні '!J16</f>
        <v>2960.3969999999999</v>
      </c>
      <c r="K17" s="102">
        <f>'Власні '!K16</f>
        <v>4934.5388599999997</v>
      </c>
      <c r="L17" s="103">
        <f t="shared" si="3"/>
        <v>166.7</v>
      </c>
      <c r="M17" s="104">
        <f t="shared" si="4"/>
        <v>1974.1418599999997</v>
      </c>
      <c r="N17" s="11"/>
      <c r="O17" s="19"/>
      <c r="P17" s="20"/>
      <c r="Q17" s="20"/>
      <c r="R17" s="19"/>
      <c r="S17" s="21"/>
      <c r="T17" s="20"/>
    </row>
    <row r="18" spans="1:20" s="4" customFormat="1" ht="28.15" customHeight="1" x14ac:dyDescent="0.25">
      <c r="A18" s="143" t="s">
        <v>92</v>
      </c>
      <c r="B18" s="121">
        <f>'Власні '!B22</f>
        <v>20311.5</v>
      </c>
      <c r="C18" s="78">
        <f>'Власні '!C22</f>
        <v>3722.78235</v>
      </c>
      <c r="D18" s="67">
        <f t="shared" si="0"/>
        <v>18.3</v>
      </c>
      <c r="E18" s="152"/>
      <c r="F18" s="42">
        <f>'Власні '!F22</f>
        <v>2337.5309999999999</v>
      </c>
      <c r="G18" s="42">
        <f>'Власні '!G22</f>
        <v>3722.78235</v>
      </c>
      <c r="H18" s="43">
        <f t="shared" si="1"/>
        <v>159.30000000000001</v>
      </c>
      <c r="I18" s="44">
        <f t="shared" si="2"/>
        <v>1385.25135</v>
      </c>
      <c r="J18" s="105">
        <f>'Власні '!J22</f>
        <v>950.7</v>
      </c>
      <c r="K18" s="102">
        <f>'Власні '!K22</f>
        <v>1720.5794100000001</v>
      </c>
      <c r="L18" s="103">
        <f t="shared" si="3"/>
        <v>181</v>
      </c>
      <c r="M18" s="104">
        <f t="shared" si="4"/>
        <v>769.87941000000001</v>
      </c>
      <c r="N18" s="11"/>
      <c r="O18" s="19"/>
      <c r="P18" s="20"/>
      <c r="Q18" s="20"/>
      <c r="R18" s="19"/>
      <c r="S18" s="21"/>
      <c r="T18" s="20"/>
    </row>
    <row r="19" spans="1:20" s="4" customFormat="1" ht="28.15" customHeight="1" x14ac:dyDescent="0.25">
      <c r="A19" s="142" t="s">
        <v>93</v>
      </c>
      <c r="B19" s="65">
        <f>'Власні '!B46</f>
        <v>70540</v>
      </c>
      <c r="C19" s="66">
        <f>'Власні '!C46</f>
        <v>13877.456119999997</v>
      </c>
      <c r="D19" s="67">
        <f t="shared" si="0"/>
        <v>19.7</v>
      </c>
      <c r="E19" s="152">
        <f>C19-B19</f>
        <v>-56662.543880000005</v>
      </c>
      <c r="F19" s="42">
        <f>'Власні '!F46</f>
        <v>10971</v>
      </c>
      <c r="G19" s="42">
        <f>'Власні '!G46</f>
        <v>13877.456119999997</v>
      </c>
      <c r="H19" s="43">
        <f t="shared" si="1"/>
        <v>126.5</v>
      </c>
      <c r="I19" s="44">
        <f t="shared" si="2"/>
        <v>2906.4561199999971</v>
      </c>
      <c r="J19" s="101">
        <f>'Власні '!J46</f>
        <v>6817</v>
      </c>
      <c r="K19" s="102">
        <f>'Власні '!K46</f>
        <v>8215.1327200000014</v>
      </c>
      <c r="L19" s="103">
        <f t="shared" si="3"/>
        <v>120.5</v>
      </c>
      <c r="M19" s="104">
        <f t="shared" si="4"/>
        <v>1398.1327200000014</v>
      </c>
      <c r="N19" s="11"/>
      <c r="O19" s="19"/>
      <c r="P19" s="20"/>
      <c r="Q19" s="20"/>
      <c r="R19" s="19"/>
      <c r="S19" s="21"/>
      <c r="T19" s="20"/>
    </row>
    <row r="20" spans="1:20" s="4" customFormat="1" ht="28.15" customHeight="1" x14ac:dyDescent="0.25">
      <c r="A20" s="143" t="s">
        <v>94</v>
      </c>
      <c r="B20" s="65">
        <f>'Власні '!B23</f>
        <v>53414.436000000002</v>
      </c>
      <c r="C20" s="66">
        <f>'Власні '!C23</f>
        <v>7783.2390799999994</v>
      </c>
      <c r="D20" s="67">
        <f t="shared" si="0"/>
        <v>14.6</v>
      </c>
      <c r="E20" s="152"/>
      <c r="F20" s="42">
        <f>'Власні '!F23</f>
        <v>6789.8819999999996</v>
      </c>
      <c r="G20" s="42">
        <f>'Власні '!G23</f>
        <v>7783.2390799999994</v>
      </c>
      <c r="H20" s="43">
        <f t="shared" si="1"/>
        <v>114.6</v>
      </c>
      <c r="I20" s="44">
        <f t="shared" si="2"/>
        <v>993.35707999999977</v>
      </c>
      <c r="J20" s="101">
        <f>'Власні '!J23</f>
        <v>3905</v>
      </c>
      <c r="K20" s="102">
        <f>'Власні '!K23</f>
        <v>4307.1591200000003</v>
      </c>
      <c r="L20" s="103">
        <f t="shared" si="3"/>
        <v>110.3</v>
      </c>
      <c r="M20" s="104">
        <f t="shared" si="4"/>
        <v>402.15912000000026</v>
      </c>
      <c r="N20" s="11"/>
      <c r="O20" s="19"/>
      <c r="P20" s="20"/>
      <c r="Q20" s="20"/>
      <c r="R20" s="19"/>
      <c r="S20" s="21"/>
      <c r="T20" s="20"/>
    </row>
    <row r="21" spans="1:20" s="4" customFormat="1" ht="28.15" customHeight="1" thickBot="1" x14ac:dyDescent="0.3">
      <c r="A21" s="144" t="s">
        <v>95</v>
      </c>
      <c r="B21" s="160">
        <f>'Власні '!B25</f>
        <v>44369.46</v>
      </c>
      <c r="C21" s="75">
        <f>'Власні '!C25</f>
        <v>6602.1468000000013</v>
      </c>
      <c r="D21" s="50">
        <f t="shared" si="0"/>
        <v>14.9</v>
      </c>
      <c r="E21" s="153"/>
      <c r="F21" s="76">
        <f>'Власні '!F25</f>
        <v>6686.4949999999999</v>
      </c>
      <c r="G21" s="76">
        <f>'Власні '!G25</f>
        <v>6602.1468000000013</v>
      </c>
      <c r="H21" s="48">
        <f t="shared" si="1"/>
        <v>98.7</v>
      </c>
      <c r="I21" s="49">
        <f t="shared" si="2"/>
        <v>-84.348199999998542</v>
      </c>
      <c r="J21" s="169">
        <f>'Власні '!J25</f>
        <v>4972.2</v>
      </c>
      <c r="K21" s="115">
        <f>'Власні '!K25</f>
        <v>4596.8387599999996</v>
      </c>
      <c r="L21" s="113">
        <f t="shared" si="3"/>
        <v>92.5</v>
      </c>
      <c r="M21" s="109">
        <f t="shared" si="4"/>
        <v>-375.36124000000018</v>
      </c>
      <c r="N21" s="11"/>
      <c r="O21" s="19"/>
      <c r="P21" s="20"/>
      <c r="Q21" s="20"/>
      <c r="R21" s="19"/>
      <c r="S21" s="21"/>
      <c r="T21" s="20"/>
    </row>
    <row r="22" spans="1:20" s="4" customFormat="1" ht="46.5" customHeight="1" thickBot="1" x14ac:dyDescent="0.3">
      <c r="A22" s="145" t="s">
        <v>17</v>
      </c>
      <c r="B22" s="161">
        <f>SUM(B10:B21)</f>
        <v>1431850.2339999999</v>
      </c>
      <c r="C22" s="61">
        <f>SUM(C10:C21)</f>
        <v>246816.02834999998</v>
      </c>
      <c r="D22" s="37">
        <f t="shared" si="0"/>
        <v>17.2</v>
      </c>
      <c r="E22" s="137"/>
      <c r="F22" s="79">
        <f>SUM(F10:F21)</f>
        <v>216630.89199999996</v>
      </c>
      <c r="G22" s="79">
        <f>SUM(G10:G21)</f>
        <v>246816.02834999998</v>
      </c>
      <c r="H22" s="34">
        <f t="shared" si="1"/>
        <v>113.9</v>
      </c>
      <c r="I22" s="35">
        <f t="shared" si="2"/>
        <v>30185.136350000015</v>
      </c>
      <c r="J22" s="170">
        <f>SUM(J10:J21)</f>
        <v>122434.80599999998</v>
      </c>
      <c r="K22" s="90">
        <f>SUM(K10:K21)</f>
        <v>134912.45568000001</v>
      </c>
      <c r="L22" s="86">
        <f t="shared" si="3"/>
        <v>110.2</v>
      </c>
      <c r="M22" s="91">
        <f t="shared" si="4"/>
        <v>12477.649680000031</v>
      </c>
      <c r="N22" s="11"/>
      <c r="O22" s="19"/>
      <c r="P22" s="20"/>
      <c r="Q22" s="20"/>
      <c r="R22" s="19"/>
      <c r="S22" s="21"/>
      <c r="T22" s="20"/>
    </row>
    <row r="23" spans="1:20" s="5" customFormat="1" ht="28.15" customHeight="1" x14ac:dyDescent="0.25">
      <c r="A23" s="195" t="s">
        <v>32</v>
      </c>
      <c r="B23" s="62">
        <f>'Власні '!B10</f>
        <v>9</v>
      </c>
      <c r="C23" s="83">
        <f>'Власні '!C10</f>
        <v>0</v>
      </c>
      <c r="D23" s="162">
        <f t="shared" si="0"/>
        <v>0</v>
      </c>
      <c r="E23" s="154"/>
      <c r="F23" s="83">
        <f>'Власні '!F10</f>
        <v>0</v>
      </c>
      <c r="G23" s="83">
        <f>'Власні '!G10</f>
        <v>0</v>
      </c>
      <c r="H23" s="43"/>
      <c r="I23" s="164">
        <f t="shared" si="2"/>
        <v>0</v>
      </c>
      <c r="J23" s="171">
        <f>'Власні '!J10</f>
        <v>0</v>
      </c>
      <c r="K23" s="116">
        <f>'Власні '!K10</f>
        <v>0</v>
      </c>
      <c r="L23" s="116">
        <f t="shared" si="3"/>
        <v>0</v>
      </c>
      <c r="M23" s="117">
        <f t="shared" si="4"/>
        <v>0</v>
      </c>
      <c r="N23" s="12"/>
      <c r="O23" s="22"/>
      <c r="P23" s="20"/>
      <c r="Q23" s="20"/>
      <c r="R23" s="19"/>
      <c r="S23" s="21"/>
      <c r="T23" s="23"/>
    </row>
    <row r="24" spans="1:20" s="5" customFormat="1" ht="28.15" customHeight="1" x14ac:dyDescent="0.25">
      <c r="A24" s="142" t="s">
        <v>96</v>
      </c>
      <c r="B24" s="121">
        <f>'Власні '!B60</f>
        <v>242000.8</v>
      </c>
      <c r="C24" s="78">
        <f>'Власні '!C60</f>
        <v>43084.365370000007</v>
      </c>
      <c r="D24" s="67">
        <f t="shared" si="0"/>
        <v>17.8</v>
      </c>
      <c r="E24" s="155"/>
      <c r="F24" s="78">
        <f>'Власні '!F60</f>
        <v>40647.65</v>
      </c>
      <c r="G24" s="78">
        <f>'Власні '!G60</f>
        <v>43084.365370000007</v>
      </c>
      <c r="H24" s="43">
        <f t="shared" si="1"/>
        <v>106</v>
      </c>
      <c r="I24" s="44">
        <f t="shared" si="2"/>
        <v>2436.7153700000054</v>
      </c>
      <c r="J24" s="112">
        <f>'Власні '!J60</f>
        <v>20708.8</v>
      </c>
      <c r="K24" s="118">
        <f>'Власні '!K60</f>
        <v>21446.844809999999</v>
      </c>
      <c r="L24" s="119">
        <f t="shared" si="3"/>
        <v>103.6</v>
      </c>
      <c r="M24" s="104">
        <f t="shared" si="4"/>
        <v>738.04480999999942</v>
      </c>
      <c r="N24" s="12"/>
      <c r="O24" s="22"/>
      <c r="P24" s="20"/>
      <c r="Q24" s="20"/>
      <c r="R24" s="19"/>
      <c r="S24" s="21"/>
      <c r="T24" s="23"/>
    </row>
    <row r="25" spans="1:20" s="5" customFormat="1" ht="28.15" customHeight="1" x14ac:dyDescent="0.25">
      <c r="A25" s="142" t="s">
        <v>97</v>
      </c>
      <c r="B25" s="121">
        <f>'Власні '!B34</f>
        <v>127753</v>
      </c>
      <c r="C25" s="78">
        <f>'Власні '!C34</f>
        <v>25871.025070000007</v>
      </c>
      <c r="D25" s="67">
        <f t="shared" si="0"/>
        <v>20.3</v>
      </c>
      <c r="E25" s="155"/>
      <c r="F25" s="78">
        <f>'Власні '!F34</f>
        <v>20425.099999999999</v>
      </c>
      <c r="G25" s="78">
        <f>'Власні '!G34</f>
        <v>25871.025070000007</v>
      </c>
      <c r="H25" s="43">
        <f t="shared" si="1"/>
        <v>126.7</v>
      </c>
      <c r="I25" s="44">
        <f t="shared" si="2"/>
        <v>5445.9250700000084</v>
      </c>
      <c r="J25" s="112">
        <f>'Власні '!J34</f>
        <v>10057.1</v>
      </c>
      <c r="K25" s="118">
        <f>'Власні '!K34</f>
        <v>11431.527520000001</v>
      </c>
      <c r="L25" s="119">
        <f t="shared" si="3"/>
        <v>113.7</v>
      </c>
      <c r="M25" s="104">
        <f t="shared" si="4"/>
        <v>1374.4275200000011</v>
      </c>
      <c r="N25" s="12"/>
      <c r="O25" s="22"/>
      <c r="P25" s="20"/>
      <c r="Q25" s="20"/>
      <c r="R25" s="19"/>
      <c r="S25" s="21"/>
      <c r="T25" s="23"/>
    </row>
    <row r="26" spans="1:20" s="5" customFormat="1" ht="28.15" customHeight="1" x14ac:dyDescent="0.25">
      <c r="A26" s="142" t="s">
        <v>98</v>
      </c>
      <c r="B26" s="121">
        <f>'Власні '!B63</f>
        <v>186205</v>
      </c>
      <c r="C26" s="78">
        <f>'Власні '!C63</f>
        <v>34051.889840000011</v>
      </c>
      <c r="D26" s="67">
        <f t="shared" si="0"/>
        <v>18.3</v>
      </c>
      <c r="E26" s="155"/>
      <c r="F26" s="78">
        <f>'Власні '!F63</f>
        <v>31174</v>
      </c>
      <c r="G26" s="78">
        <f>'Власні '!G63</f>
        <v>34051.889840000011</v>
      </c>
      <c r="H26" s="43">
        <f t="shared" si="1"/>
        <v>109.2</v>
      </c>
      <c r="I26" s="44">
        <f t="shared" si="2"/>
        <v>2877.8898400000107</v>
      </c>
      <c r="J26" s="112">
        <f>'Власні '!J63</f>
        <v>13280</v>
      </c>
      <c r="K26" s="118">
        <f>'Власні '!K63</f>
        <v>13949.93498</v>
      </c>
      <c r="L26" s="119">
        <f t="shared" si="3"/>
        <v>105</v>
      </c>
      <c r="M26" s="104">
        <f t="shared" si="4"/>
        <v>669.93498</v>
      </c>
      <c r="N26" s="12"/>
      <c r="O26" s="22"/>
      <c r="P26" s="20"/>
      <c r="Q26" s="20"/>
      <c r="R26" s="19"/>
      <c r="S26" s="21"/>
      <c r="T26" s="23"/>
    </row>
    <row r="27" spans="1:20" s="5" customFormat="1" ht="28.15" customHeight="1" x14ac:dyDescent="0.25">
      <c r="A27" s="143" t="s">
        <v>99</v>
      </c>
      <c r="B27" s="121">
        <f>'Власні '!B26</f>
        <v>53274.67</v>
      </c>
      <c r="C27" s="78">
        <f>'Власні '!C26</f>
        <v>10472.56235</v>
      </c>
      <c r="D27" s="67">
        <f t="shared" si="0"/>
        <v>19.7</v>
      </c>
      <c r="E27" s="155"/>
      <c r="F27" s="78">
        <f>'Власні '!F26</f>
        <v>9144.2250000000004</v>
      </c>
      <c r="G27" s="78">
        <f>'Власні '!G26</f>
        <v>10472.56235</v>
      </c>
      <c r="H27" s="43">
        <f t="shared" si="1"/>
        <v>114.5</v>
      </c>
      <c r="I27" s="44">
        <f t="shared" si="2"/>
        <v>1328.3373499999998</v>
      </c>
      <c r="J27" s="112">
        <f>'Власні '!J26</f>
        <v>4282.9949999999999</v>
      </c>
      <c r="K27" s="118">
        <f>'Власні '!K26</f>
        <v>4539.9052899999997</v>
      </c>
      <c r="L27" s="119">
        <f t="shared" si="3"/>
        <v>106</v>
      </c>
      <c r="M27" s="104">
        <f t="shared" si="4"/>
        <v>256.9102899999998</v>
      </c>
      <c r="N27" s="12"/>
      <c r="O27" s="22"/>
      <c r="P27" s="20"/>
      <c r="Q27" s="20"/>
      <c r="R27" s="19"/>
      <c r="S27" s="21"/>
      <c r="T27" s="23"/>
    </row>
    <row r="28" spans="1:20" s="5" customFormat="1" ht="28.15" customHeight="1" thickBot="1" x14ac:dyDescent="0.3">
      <c r="A28" s="146" t="s">
        <v>100</v>
      </c>
      <c r="B28" s="120">
        <f>'Власні '!B56</f>
        <v>28000</v>
      </c>
      <c r="C28" s="47">
        <f>'Власні '!C56</f>
        <v>6598.8747400000002</v>
      </c>
      <c r="D28" s="50">
        <f t="shared" si="0"/>
        <v>23.6</v>
      </c>
      <c r="E28" s="46"/>
      <c r="F28" s="47">
        <f>'Власні '!F56</f>
        <v>4930.45</v>
      </c>
      <c r="G28" s="47">
        <f>'Власні '!G56</f>
        <v>6598.8747400000002</v>
      </c>
      <c r="H28" s="48">
        <f t="shared" si="1"/>
        <v>133.80000000000001</v>
      </c>
      <c r="I28" s="49">
        <f t="shared" si="2"/>
        <v>1668.4247400000004</v>
      </c>
      <c r="J28" s="106">
        <f>'Власні '!J56</f>
        <v>2324.9</v>
      </c>
      <c r="K28" s="107">
        <f>'Власні '!K56</f>
        <v>3153.6787599999998</v>
      </c>
      <c r="L28" s="108">
        <f t="shared" si="3"/>
        <v>135.6</v>
      </c>
      <c r="M28" s="109">
        <f t="shared" si="4"/>
        <v>828.77875999999969</v>
      </c>
      <c r="N28" s="12"/>
      <c r="O28" s="22"/>
      <c r="P28" s="20"/>
      <c r="Q28" s="20"/>
      <c r="R28" s="19"/>
      <c r="S28" s="21"/>
      <c r="T28" s="23"/>
    </row>
    <row r="29" spans="1:20" s="5" customFormat="1" ht="42.75" customHeight="1" thickBot="1" x14ac:dyDescent="0.3">
      <c r="A29" s="145" t="s">
        <v>18</v>
      </c>
      <c r="B29" s="68">
        <f>SUM(B23:B28)</f>
        <v>637242.47000000009</v>
      </c>
      <c r="C29" s="34">
        <f>SUM(C23:C28)</f>
        <v>120078.71737000003</v>
      </c>
      <c r="D29" s="37">
        <f t="shared" si="0"/>
        <v>18.8</v>
      </c>
      <c r="E29" s="54"/>
      <c r="F29" s="34">
        <f>SUM(F23:F28)</f>
        <v>106321.425</v>
      </c>
      <c r="G29" s="34">
        <f>SUM(G23:G28)</f>
        <v>120078.71737000003</v>
      </c>
      <c r="H29" s="34">
        <f t="shared" si="1"/>
        <v>112.9</v>
      </c>
      <c r="I29" s="35">
        <f t="shared" si="2"/>
        <v>13757.292370000025</v>
      </c>
      <c r="J29" s="172">
        <f>SUM(J23:J28)</f>
        <v>50653.795000000006</v>
      </c>
      <c r="K29" s="87">
        <f>SUM(K23:K28)</f>
        <v>54521.891360000001</v>
      </c>
      <c r="L29" s="87">
        <f t="shared" si="3"/>
        <v>107.6</v>
      </c>
      <c r="M29" s="91">
        <f t="shared" si="4"/>
        <v>3868.0963599999959</v>
      </c>
      <c r="N29" s="12"/>
      <c r="O29" s="22"/>
      <c r="P29" s="23"/>
      <c r="Q29" s="23"/>
      <c r="R29" s="22"/>
      <c r="S29" s="82"/>
      <c r="T29" s="23"/>
    </row>
    <row r="30" spans="1:20" s="4" customFormat="1" ht="28.15" customHeight="1" x14ac:dyDescent="0.25">
      <c r="A30" s="195" t="s">
        <v>33</v>
      </c>
      <c r="B30" s="62">
        <f>'Власні '!B11</f>
        <v>0</v>
      </c>
      <c r="C30" s="83">
        <f>'Власні '!C11</f>
        <v>26.105</v>
      </c>
      <c r="D30" s="64"/>
      <c r="E30" s="156">
        <f>SUM(E19:E23)</f>
        <v>-56662.543880000005</v>
      </c>
      <c r="F30" s="41">
        <f>'Власні '!F11</f>
        <v>0</v>
      </c>
      <c r="G30" s="41">
        <f>'Власні '!G11</f>
        <v>26.105</v>
      </c>
      <c r="H30" s="81"/>
      <c r="I30" s="165">
        <f t="shared" si="2"/>
        <v>26.105</v>
      </c>
      <c r="J30" s="97">
        <f>'Власні '!J11</f>
        <v>0</v>
      </c>
      <c r="K30" s="98">
        <f>'Власні '!K11</f>
        <v>0</v>
      </c>
      <c r="L30" s="99">
        <f t="shared" si="3"/>
        <v>0</v>
      </c>
      <c r="M30" s="100">
        <f t="shared" si="4"/>
        <v>0</v>
      </c>
      <c r="N30" s="11"/>
      <c r="O30" s="19"/>
      <c r="P30" s="20"/>
      <c r="Q30" s="20"/>
      <c r="R30" s="19"/>
      <c r="S30" s="21"/>
      <c r="T30" s="20"/>
    </row>
    <row r="31" spans="1:20" s="4" customFormat="1" ht="28.15" customHeight="1" x14ac:dyDescent="0.25">
      <c r="A31" s="142" t="s">
        <v>101</v>
      </c>
      <c r="B31" s="121">
        <f>'Власні '!B61</f>
        <v>900410.79799999995</v>
      </c>
      <c r="C31" s="78">
        <f>'Власні '!C61</f>
        <v>155362.49164000002</v>
      </c>
      <c r="D31" s="67">
        <f t="shared" si="0"/>
        <v>17.3</v>
      </c>
      <c r="E31" s="155"/>
      <c r="F31" s="45">
        <f>'Власні '!F61</f>
        <v>146277.04999999999</v>
      </c>
      <c r="G31" s="45">
        <f>'Власні '!G61</f>
        <v>155362.49164000002</v>
      </c>
      <c r="H31" s="81">
        <f t="shared" si="1"/>
        <v>106.2</v>
      </c>
      <c r="I31" s="166">
        <f t="shared" si="2"/>
        <v>9085.4416400000337</v>
      </c>
      <c r="J31" s="105">
        <f>'Власні '!J61</f>
        <v>74163.05</v>
      </c>
      <c r="K31" s="102">
        <f>'Власні '!K61</f>
        <v>75702.997529999993</v>
      </c>
      <c r="L31" s="103">
        <f t="shared" si="3"/>
        <v>102.1</v>
      </c>
      <c r="M31" s="104">
        <f t="shared" si="4"/>
        <v>1539.9475299999904</v>
      </c>
      <c r="N31" s="11"/>
      <c r="O31" s="19"/>
      <c r="P31" s="20"/>
      <c r="Q31" s="20"/>
      <c r="R31" s="19"/>
      <c r="S31" s="21"/>
      <c r="T31" s="20"/>
    </row>
    <row r="32" spans="1:20" s="4" customFormat="1" ht="28.15" customHeight="1" x14ac:dyDescent="0.25">
      <c r="A32" s="142" t="s">
        <v>102</v>
      </c>
      <c r="B32" s="121">
        <f>'Власні '!B37</f>
        <v>138840.606</v>
      </c>
      <c r="C32" s="78">
        <f>'Власні '!C37</f>
        <v>27507.918860000002</v>
      </c>
      <c r="D32" s="67">
        <f t="shared" si="0"/>
        <v>19.8</v>
      </c>
      <c r="E32" s="155"/>
      <c r="F32" s="45">
        <f>'Власні '!F37</f>
        <v>23467.905999999999</v>
      </c>
      <c r="G32" s="45">
        <f>'Власні '!G37</f>
        <v>27507.918860000002</v>
      </c>
      <c r="H32" s="81">
        <f t="shared" si="1"/>
        <v>117.2</v>
      </c>
      <c r="I32" s="166">
        <f t="shared" si="2"/>
        <v>4040.0128600000025</v>
      </c>
      <c r="J32" s="105">
        <f>'Власні '!J37</f>
        <v>10305.105</v>
      </c>
      <c r="K32" s="102">
        <f>'Власні '!K37</f>
        <v>11902.148709999999</v>
      </c>
      <c r="L32" s="103">
        <f t="shared" si="3"/>
        <v>115.5</v>
      </c>
      <c r="M32" s="104">
        <f t="shared" si="4"/>
        <v>1597.0437099999999</v>
      </c>
      <c r="N32" s="11"/>
      <c r="O32" s="19"/>
      <c r="P32" s="20"/>
      <c r="Q32" s="20"/>
      <c r="R32" s="19"/>
      <c r="S32" s="21"/>
      <c r="T32" s="20"/>
    </row>
    <row r="33" spans="1:20" s="4" customFormat="1" ht="28.15" customHeight="1" x14ac:dyDescent="0.25">
      <c r="A33" s="143" t="s">
        <v>103</v>
      </c>
      <c r="B33" s="121">
        <f>'Власні '!B15</f>
        <v>44847.915999999997</v>
      </c>
      <c r="C33" s="78">
        <f>'Власні '!C15</f>
        <v>9254.5179200000002</v>
      </c>
      <c r="D33" s="67">
        <f t="shared" si="0"/>
        <v>20.6</v>
      </c>
      <c r="E33" s="155"/>
      <c r="F33" s="45">
        <f>'Власні '!F15</f>
        <v>7544.1509999999998</v>
      </c>
      <c r="G33" s="45">
        <f>'Власні '!G15</f>
        <v>9254.5179200000002</v>
      </c>
      <c r="H33" s="81">
        <f t="shared" si="1"/>
        <v>122.7</v>
      </c>
      <c r="I33" s="166">
        <f t="shared" si="2"/>
        <v>1710.3669200000004</v>
      </c>
      <c r="J33" s="105">
        <f>'Власні '!J15</f>
        <v>4350</v>
      </c>
      <c r="K33" s="102">
        <f>'Власні '!K15</f>
        <v>4973.0384500000009</v>
      </c>
      <c r="L33" s="103">
        <f t="shared" si="3"/>
        <v>114.3</v>
      </c>
      <c r="M33" s="104">
        <f t="shared" si="4"/>
        <v>623.03845000000092</v>
      </c>
      <c r="N33" s="11"/>
      <c r="O33" s="19"/>
      <c r="P33" s="20"/>
      <c r="Q33" s="20"/>
      <c r="R33" s="19"/>
      <c r="S33" s="21"/>
      <c r="T33" s="20"/>
    </row>
    <row r="34" spans="1:20" s="4" customFormat="1" ht="28.15" customHeight="1" x14ac:dyDescent="0.25">
      <c r="A34" s="142" t="s">
        <v>104</v>
      </c>
      <c r="B34" s="121">
        <f>'Власні '!B36</f>
        <v>20000</v>
      </c>
      <c r="C34" s="78">
        <f>'Власні '!C36</f>
        <v>5670.47487</v>
      </c>
      <c r="D34" s="67">
        <f t="shared" si="0"/>
        <v>28.4</v>
      </c>
      <c r="E34" s="155"/>
      <c r="F34" s="45">
        <f>'Власні '!F36</f>
        <v>3340.8</v>
      </c>
      <c r="G34" s="45">
        <f>'Власні '!G36</f>
        <v>5670.47487</v>
      </c>
      <c r="H34" s="81">
        <f t="shared" si="1"/>
        <v>169.7</v>
      </c>
      <c r="I34" s="166">
        <f t="shared" si="2"/>
        <v>2329.6748699999998</v>
      </c>
      <c r="J34" s="105">
        <f>'Власні '!J36</f>
        <v>1865</v>
      </c>
      <c r="K34" s="102">
        <f>'Власні '!K36</f>
        <v>2481.3506400000001</v>
      </c>
      <c r="L34" s="103">
        <f t="shared" si="3"/>
        <v>133</v>
      </c>
      <c r="M34" s="104">
        <f t="shared" si="4"/>
        <v>616.35064000000011</v>
      </c>
      <c r="N34" s="11"/>
      <c r="O34" s="19"/>
      <c r="P34" s="20"/>
      <c r="Q34" s="20"/>
      <c r="R34" s="19"/>
      <c r="S34" s="21"/>
      <c r="T34" s="20"/>
    </row>
    <row r="35" spans="1:20" s="4" customFormat="1" ht="28.15" customHeight="1" x14ac:dyDescent="0.25">
      <c r="A35" s="143" t="s">
        <v>105</v>
      </c>
      <c r="B35" s="121">
        <f>'Власні '!B20</f>
        <v>23917.7</v>
      </c>
      <c r="C35" s="78">
        <f>'Власні '!C20</f>
        <v>4854.0498299999999</v>
      </c>
      <c r="D35" s="67">
        <f t="shared" si="0"/>
        <v>20.3</v>
      </c>
      <c r="E35" s="155"/>
      <c r="F35" s="45">
        <f>'Власні '!F20</f>
        <v>4800.3</v>
      </c>
      <c r="G35" s="45">
        <f>'Власні '!G20</f>
        <v>4854.0498299999999</v>
      </c>
      <c r="H35" s="81">
        <f t="shared" si="1"/>
        <v>101.1</v>
      </c>
      <c r="I35" s="166">
        <f t="shared" si="2"/>
        <v>53.749829999999747</v>
      </c>
      <c r="J35" s="105">
        <f>'Власні '!J20</f>
        <v>2069.9</v>
      </c>
      <c r="K35" s="102">
        <f>'Власні '!K20</f>
        <v>2847.8673799999997</v>
      </c>
      <c r="L35" s="103">
        <f t="shared" si="3"/>
        <v>137.6</v>
      </c>
      <c r="M35" s="104">
        <f t="shared" si="4"/>
        <v>777.96737999999959</v>
      </c>
      <c r="N35" s="11"/>
      <c r="O35" s="19"/>
      <c r="P35" s="20"/>
      <c r="Q35" s="20"/>
      <c r="R35" s="19"/>
      <c r="S35" s="21"/>
      <c r="T35" s="20"/>
    </row>
    <row r="36" spans="1:20" s="4" customFormat="1" ht="28.15" customHeight="1" x14ac:dyDescent="0.25">
      <c r="A36" s="142" t="s">
        <v>106</v>
      </c>
      <c r="B36" s="121">
        <f>'Власні '!B44</f>
        <v>49941.53</v>
      </c>
      <c r="C36" s="78">
        <f>'Власні '!C44</f>
        <v>8773.1321399999979</v>
      </c>
      <c r="D36" s="67">
        <f t="shared" si="0"/>
        <v>17.600000000000001</v>
      </c>
      <c r="E36" s="155"/>
      <c r="F36" s="45">
        <f>'Власні '!F44</f>
        <v>8802.5300000000007</v>
      </c>
      <c r="G36" s="45">
        <f>'Власні '!G44</f>
        <v>8773.1321399999979</v>
      </c>
      <c r="H36" s="81">
        <f t="shared" si="1"/>
        <v>99.7</v>
      </c>
      <c r="I36" s="166">
        <f t="shared" si="2"/>
        <v>-29.397860000002765</v>
      </c>
      <c r="J36" s="105">
        <f>'Власні '!J44</f>
        <v>5046.53</v>
      </c>
      <c r="K36" s="102">
        <f>'Власні '!K44</f>
        <v>4230.0735999999997</v>
      </c>
      <c r="L36" s="103">
        <f t="shared" si="3"/>
        <v>83.8</v>
      </c>
      <c r="M36" s="104">
        <f t="shared" si="4"/>
        <v>-816.45640000000003</v>
      </c>
      <c r="N36" s="11"/>
      <c r="O36" s="19"/>
      <c r="P36" s="20"/>
      <c r="Q36" s="20"/>
      <c r="R36" s="19"/>
      <c r="S36" s="21"/>
      <c r="T36" s="20"/>
    </row>
    <row r="37" spans="1:20" s="4" customFormat="1" ht="28.15" customHeight="1" x14ac:dyDescent="0.25">
      <c r="A37" s="143" t="s">
        <v>107</v>
      </c>
      <c r="B37" s="121">
        <f>'Власні '!B18</f>
        <v>36000.6</v>
      </c>
      <c r="C37" s="78">
        <f>'Власні '!C18</f>
        <v>8419.6393699999971</v>
      </c>
      <c r="D37" s="67">
        <f t="shared" si="0"/>
        <v>23.4</v>
      </c>
      <c r="E37" s="155"/>
      <c r="F37" s="45">
        <f>'Власні '!F18</f>
        <v>5949.5</v>
      </c>
      <c r="G37" s="45">
        <f>'Власні '!G18</f>
        <v>8419.6393699999971</v>
      </c>
      <c r="H37" s="81">
        <f t="shared" si="1"/>
        <v>141.5</v>
      </c>
      <c r="I37" s="166">
        <f t="shared" si="2"/>
        <v>2470.1393699999971</v>
      </c>
      <c r="J37" s="105">
        <f>'Власні '!J18</f>
        <v>3875</v>
      </c>
      <c r="K37" s="102">
        <f>'Власні '!K18</f>
        <v>4526.2902699999995</v>
      </c>
      <c r="L37" s="103">
        <f t="shared" si="3"/>
        <v>116.8</v>
      </c>
      <c r="M37" s="104">
        <f t="shared" si="4"/>
        <v>651.29026999999951</v>
      </c>
      <c r="N37" s="11"/>
      <c r="O37" s="19"/>
      <c r="P37" s="20"/>
      <c r="Q37" s="20"/>
      <c r="R37" s="19"/>
      <c r="S37" s="21"/>
      <c r="T37" s="20"/>
    </row>
    <row r="38" spans="1:20" s="4" customFormat="1" ht="28.15" customHeight="1" x14ac:dyDescent="0.25">
      <c r="A38" s="142" t="s">
        <v>108</v>
      </c>
      <c r="B38" s="121">
        <f>'Власні '!B66</f>
        <v>149837.79999999999</v>
      </c>
      <c r="C38" s="78">
        <f>'Власні '!C66</f>
        <v>28641.438179999997</v>
      </c>
      <c r="D38" s="67">
        <f t="shared" si="0"/>
        <v>19.100000000000001</v>
      </c>
      <c r="E38" s="155"/>
      <c r="F38" s="45">
        <f>'Власні '!F66</f>
        <v>27883.4</v>
      </c>
      <c r="G38" s="45">
        <f>'Власні '!G66</f>
        <v>28641.438179999997</v>
      </c>
      <c r="H38" s="81">
        <f t="shared" si="1"/>
        <v>102.7</v>
      </c>
      <c r="I38" s="166">
        <f t="shared" si="2"/>
        <v>758.03817999999592</v>
      </c>
      <c r="J38" s="105">
        <f>'Власні '!J66</f>
        <v>14463.7</v>
      </c>
      <c r="K38" s="102">
        <f>'Власні '!K66</f>
        <v>15833.524089999997</v>
      </c>
      <c r="L38" s="103">
        <f t="shared" si="3"/>
        <v>109.5</v>
      </c>
      <c r="M38" s="104">
        <f t="shared" si="4"/>
        <v>1369.8240899999964</v>
      </c>
      <c r="N38" s="11"/>
      <c r="O38" s="19"/>
      <c r="P38" s="20"/>
      <c r="Q38" s="20"/>
      <c r="R38" s="19"/>
      <c r="S38" s="21"/>
      <c r="T38" s="20"/>
    </row>
    <row r="39" spans="1:20" s="4" customFormat="1" ht="28.15" customHeight="1" x14ac:dyDescent="0.25">
      <c r="A39" s="142" t="s">
        <v>109</v>
      </c>
      <c r="B39" s="121">
        <f>'Власні '!B52</f>
        <v>70519.199999999997</v>
      </c>
      <c r="C39" s="78">
        <f>'Власні '!C52</f>
        <v>13507.647809999999</v>
      </c>
      <c r="D39" s="67">
        <f t="shared" si="0"/>
        <v>19.2</v>
      </c>
      <c r="E39" s="155"/>
      <c r="F39" s="45">
        <f>'Власні '!F52</f>
        <v>11702.8</v>
      </c>
      <c r="G39" s="45">
        <f>'Власні '!G52</f>
        <v>13507.647809999999</v>
      </c>
      <c r="H39" s="81">
        <f t="shared" si="1"/>
        <v>115.4</v>
      </c>
      <c r="I39" s="166">
        <f t="shared" si="2"/>
        <v>1804.8478099999993</v>
      </c>
      <c r="J39" s="105">
        <f>'Власні '!J52</f>
        <v>5100</v>
      </c>
      <c r="K39" s="102">
        <f>'Власні '!K52</f>
        <v>5452.5453399999997</v>
      </c>
      <c r="L39" s="103">
        <f t="shared" si="3"/>
        <v>106.9</v>
      </c>
      <c r="M39" s="104">
        <f t="shared" si="4"/>
        <v>352.54533999999967</v>
      </c>
      <c r="N39" s="11"/>
      <c r="O39" s="19"/>
      <c r="P39" s="20"/>
      <c r="Q39" s="20"/>
      <c r="R39" s="19"/>
      <c r="S39" s="21"/>
      <c r="T39" s="20"/>
    </row>
    <row r="40" spans="1:20" s="4" customFormat="1" ht="28.15" customHeight="1" x14ac:dyDescent="0.25">
      <c r="A40" s="142" t="s">
        <v>110</v>
      </c>
      <c r="B40" s="121">
        <f>'Власні '!B45</f>
        <v>145322.4</v>
      </c>
      <c r="C40" s="78">
        <f>'Власні '!C45</f>
        <v>25809.387470000005</v>
      </c>
      <c r="D40" s="67">
        <f t="shared" si="0"/>
        <v>17.8</v>
      </c>
      <c r="E40" s="155"/>
      <c r="F40" s="45">
        <f>'Власні '!F45</f>
        <v>24272.3</v>
      </c>
      <c r="G40" s="45">
        <f>'Власні '!G45</f>
        <v>25809.387470000005</v>
      </c>
      <c r="H40" s="81">
        <f t="shared" si="1"/>
        <v>106.3</v>
      </c>
      <c r="I40" s="166">
        <f t="shared" si="2"/>
        <v>1537.0874700000059</v>
      </c>
      <c r="J40" s="173">
        <f>'Власні '!J45</f>
        <v>13020.5</v>
      </c>
      <c r="K40" s="118">
        <f>'Власні '!K45</f>
        <v>13506.71745</v>
      </c>
      <c r="L40" s="103">
        <f t="shared" si="3"/>
        <v>103.7</v>
      </c>
      <c r="M40" s="104">
        <f t="shared" si="4"/>
        <v>486.2174500000001</v>
      </c>
      <c r="N40" s="11"/>
      <c r="O40" s="19"/>
      <c r="P40" s="20"/>
      <c r="Q40" s="20"/>
      <c r="R40" s="19"/>
      <c r="S40" s="21"/>
      <c r="T40" s="20"/>
    </row>
    <row r="41" spans="1:20" s="4" customFormat="1" ht="28.15" customHeight="1" x14ac:dyDescent="0.25">
      <c r="A41" s="143" t="s">
        <v>111</v>
      </c>
      <c r="B41" s="121">
        <f>'Власні '!B19</f>
        <v>111719.298</v>
      </c>
      <c r="C41" s="78">
        <f>'Власні '!C19</f>
        <v>20177.319930000001</v>
      </c>
      <c r="D41" s="67">
        <f t="shared" si="0"/>
        <v>18.100000000000001</v>
      </c>
      <c r="E41" s="155"/>
      <c r="F41" s="45">
        <f>'Власні '!F19</f>
        <v>12492.55</v>
      </c>
      <c r="G41" s="45">
        <f>'Власні '!G19</f>
        <v>20177.319930000001</v>
      </c>
      <c r="H41" s="81">
        <f t="shared" si="1"/>
        <v>161.5</v>
      </c>
      <c r="I41" s="166">
        <f t="shared" si="2"/>
        <v>7684.7699300000022</v>
      </c>
      <c r="J41" s="105">
        <f>'Власні '!J19</f>
        <v>6770</v>
      </c>
      <c r="K41" s="102">
        <f>'Власні '!K19</f>
        <v>9910.769400000001</v>
      </c>
      <c r="L41" s="103">
        <f t="shared" si="3"/>
        <v>146.4</v>
      </c>
      <c r="M41" s="104">
        <f t="shared" si="4"/>
        <v>3140.769400000001</v>
      </c>
      <c r="N41" s="11"/>
      <c r="O41" s="19"/>
      <c r="P41" s="20"/>
      <c r="Q41" s="20"/>
      <c r="R41" s="19"/>
      <c r="S41" s="21"/>
      <c r="T41" s="20"/>
    </row>
    <row r="42" spans="1:20" s="4" customFormat="1" ht="28.15" customHeight="1" x14ac:dyDescent="0.25">
      <c r="A42" s="142" t="s">
        <v>112</v>
      </c>
      <c r="B42" s="121">
        <f>'Власні '!B39</f>
        <v>10700</v>
      </c>
      <c r="C42" s="78">
        <f>'Власні '!C39</f>
        <v>2026.0000899999998</v>
      </c>
      <c r="D42" s="67">
        <f t="shared" si="0"/>
        <v>18.899999999999999</v>
      </c>
      <c r="E42" s="155"/>
      <c r="F42" s="45">
        <f>'Власні '!F39</f>
        <v>1241.5</v>
      </c>
      <c r="G42" s="45">
        <f>'Власні '!G39</f>
        <v>2026.0000899999998</v>
      </c>
      <c r="H42" s="81">
        <f t="shared" si="1"/>
        <v>163.19999999999999</v>
      </c>
      <c r="I42" s="166">
        <f t="shared" si="2"/>
        <v>784.50008999999977</v>
      </c>
      <c r="J42" s="105">
        <f>'Власні '!J39</f>
        <v>740</v>
      </c>
      <c r="K42" s="102">
        <f>'Власні '!K39</f>
        <v>963.60993000000008</v>
      </c>
      <c r="L42" s="103">
        <f t="shared" si="3"/>
        <v>130.19999999999999</v>
      </c>
      <c r="M42" s="104">
        <f t="shared" si="4"/>
        <v>223.60993000000008</v>
      </c>
      <c r="N42" s="11"/>
      <c r="O42" s="19"/>
      <c r="P42" s="20"/>
      <c r="Q42" s="20"/>
      <c r="R42" s="19"/>
      <c r="S42" s="21"/>
      <c r="T42" s="20"/>
    </row>
    <row r="43" spans="1:20" s="4" customFormat="1" ht="28.15" customHeight="1" x14ac:dyDescent="0.25">
      <c r="A43" s="143" t="s">
        <v>113</v>
      </c>
      <c r="B43" s="121">
        <f>'Власні '!B14</f>
        <v>18698.335999999999</v>
      </c>
      <c r="C43" s="78">
        <f>'Власні '!C14</f>
        <v>4009.3342399999997</v>
      </c>
      <c r="D43" s="67">
        <f t="shared" si="0"/>
        <v>21.4</v>
      </c>
      <c r="E43" s="155"/>
      <c r="F43" s="45">
        <f>'Власні '!F14</f>
        <v>2745.4960000000001</v>
      </c>
      <c r="G43" s="45">
        <f>'Власні '!G14</f>
        <v>4009.3342399999997</v>
      </c>
      <c r="H43" s="81">
        <f t="shared" si="1"/>
        <v>146</v>
      </c>
      <c r="I43" s="166">
        <f t="shared" si="2"/>
        <v>1263.8382399999996</v>
      </c>
      <c r="J43" s="105">
        <f>'Власні '!J14</f>
        <v>1152.3</v>
      </c>
      <c r="K43" s="102">
        <f>'Власні '!K14</f>
        <v>1738.5482500000001</v>
      </c>
      <c r="L43" s="103">
        <f t="shared" si="3"/>
        <v>150.9</v>
      </c>
      <c r="M43" s="104">
        <f t="shared" si="4"/>
        <v>586.2482500000001</v>
      </c>
      <c r="N43" s="11"/>
      <c r="O43" s="19"/>
      <c r="P43" s="20"/>
      <c r="Q43" s="20"/>
      <c r="R43" s="19"/>
      <c r="S43" s="21"/>
      <c r="T43" s="20"/>
    </row>
    <row r="44" spans="1:20" s="4" customFormat="1" ht="28.15" customHeight="1" x14ac:dyDescent="0.25">
      <c r="A44" s="143" t="s">
        <v>114</v>
      </c>
      <c r="B44" s="121">
        <f>'Власні '!B28</f>
        <v>125092</v>
      </c>
      <c r="C44" s="78">
        <f>'Власні '!C28</f>
        <v>29147.150579999998</v>
      </c>
      <c r="D44" s="67">
        <f t="shared" si="0"/>
        <v>23.3</v>
      </c>
      <c r="E44" s="155"/>
      <c r="F44" s="45">
        <f>'Власні '!F28</f>
        <v>18264.099999999999</v>
      </c>
      <c r="G44" s="45">
        <f>'Власні '!G28</f>
        <v>29147.150579999998</v>
      </c>
      <c r="H44" s="81">
        <f t="shared" si="1"/>
        <v>159.6</v>
      </c>
      <c r="I44" s="166">
        <f t="shared" si="2"/>
        <v>10883.050579999999</v>
      </c>
      <c r="J44" s="105">
        <f>'Власні '!J28</f>
        <v>8570</v>
      </c>
      <c r="K44" s="102">
        <f>'Власні '!K28</f>
        <v>11878.17332</v>
      </c>
      <c r="L44" s="103">
        <f t="shared" si="3"/>
        <v>138.6</v>
      </c>
      <c r="M44" s="104">
        <f t="shared" si="4"/>
        <v>3308.1733199999999</v>
      </c>
      <c r="N44" s="11"/>
      <c r="O44" s="19"/>
      <c r="P44" s="20"/>
      <c r="Q44" s="20"/>
      <c r="R44" s="19"/>
      <c r="S44" s="21"/>
      <c r="T44" s="20"/>
    </row>
    <row r="45" spans="1:20" s="4" customFormat="1" ht="28.15" customHeight="1" x14ac:dyDescent="0.25">
      <c r="A45" s="142" t="s">
        <v>115</v>
      </c>
      <c r="B45" s="121">
        <f>'Власні '!B41</f>
        <v>48000</v>
      </c>
      <c r="C45" s="78">
        <f>'Власні '!C41</f>
        <v>12175.459369999999</v>
      </c>
      <c r="D45" s="67">
        <f t="shared" si="0"/>
        <v>25.4</v>
      </c>
      <c r="E45" s="155"/>
      <c r="F45" s="45">
        <f>'Власні '!F41</f>
        <v>11896.32</v>
      </c>
      <c r="G45" s="45">
        <f>'Власні '!G41</f>
        <v>12175.459369999999</v>
      </c>
      <c r="H45" s="81">
        <f t="shared" si="1"/>
        <v>102.3</v>
      </c>
      <c r="I45" s="166">
        <f t="shared" si="2"/>
        <v>279.13936999999896</v>
      </c>
      <c r="J45" s="105">
        <f>'Власні '!J41</f>
        <v>9468</v>
      </c>
      <c r="K45" s="102">
        <f>'Власні '!K41</f>
        <v>9743.7369099999978</v>
      </c>
      <c r="L45" s="103">
        <f t="shared" si="3"/>
        <v>102.9</v>
      </c>
      <c r="M45" s="104">
        <f t="shared" si="4"/>
        <v>275.73690999999781</v>
      </c>
      <c r="N45" s="11"/>
      <c r="O45" s="19"/>
      <c r="P45" s="20"/>
      <c r="Q45" s="20"/>
      <c r="R45" s="19"/>
      <c r="S45" s="21"/>
      <c r="T45" s="20"/>
    </row>
    <row r="46" spans="1:20" s="4" customFormat="1" ht="28.15" customHeight="1" x14ac:dyDescent="0.25">
      <c r="A46" s="143" t="s">
        <v>116</v>
      </c>
      <c r="B46" s="121">
        <f>'Власні '!B21</f>
        <v>51321</v>
      </c>
      <c r="C46" s="78">
        <f>'Власні '!C21</f>
        <v>11265.11634</v>
      </c>
      <c r="D46" s="67">
        <f t="shared" si="0"/>
        <v>22</v>
      </c>
      <c r="E46" s="155"/>
      <c r="F46" s="45">
        <f>'Власні '!F21</f>
        <v>9132.9339999999993</v>
      </c>
      <c r="G46" s="45">
        <f>'Власні '!G21</f>
        <v>11265.11634</v>
      </c>
      <c r="H46" s="81">
        <f t="shared" si="1"/>
        <v>123.3</v>
      </c>
      <c r="I46" s="166">
        <f t="shared" si="2"/>
        <v>2132.1823400000012</v>
      </c>
      <c r="J46" s="105">
        <f>'Власні '!J21</f>
        <v>5265.5</v>
      </c>
      <c r="K46" s="102">
        <f>'Власні '!K21</f>
        <v>6113.0433500000008</v>
      </c>
      <c r="L46" s="103">
        <f t="shared" si="3"/>
        <v>116.1</v>
      </c>
      <c r="M46" s="104">
        <f t="shared" si="4"/>
        <v>847.54335000000083</v>
      </c>
      <c r="N46" s="11"/>
      <c r="O46" s="19"/>
      <c r="P46" s="20"/>
      <c r="Q46" s="20"/>
      <c r="R46" s="19"/>
      <c r="S46" s="21"/>
      <c r="T46" s="20"/>
    </row>
    <row r="47" spans="1:20" s="4" customFormat="1" ht="28.15" customHeight="1" x14ac:dyDescent="0.25">
      <c r="A47" s="143" t="s">
        <v>117</v>
      </c>
      <c r="B47" s="121">
        <f>'Власні '!B29</f>
        <v>38205.300000000003</v>
      </c>
      <c r="C47" s="78">
        <f>'Власні '!C29</f>
        <v>7050.5322000000006</v>
      </c>
      <c r="D47" s="67">
        <f t="shared" si="0"/>
        <v>18.5</v>
      </c>
      <c r="E47" s="155"/>
      <c r="F47" s="45">
        <f>'Власні '!F29</f>
        <v>6286.4</v>
      </c>
      <c r="G47" s="45">
        <f>'Власні '!G29</f>
        <v>7050.5322000000006</v>
      </c>
      <c r="H47" s="81">
        <f t="shared" si="1"/>
        <v>112.2</v>
      </c>
      <c r="I47" s="166">
        <f t="shared" si="2"/>
        <v>764.13220000000092</v>
      </c>
      <c r="J47" s="105">
        <f>'Власні '!J29</f>
        <v>2461.6999999999998</v>
      </c>
      <c r="K47" s="102">
        <f>'Власні '!K29</f>
        <v>2499.6512399999997</v>
      </c>
      <c r="L47" s="103">
        <f t="shared" si="3"/>
        <v>101.5</v>
      </c>
      <c r="M47" s="104">
        <f t="shared" si="4"/>
        <v>37.951239999999871</v>
      </c>
      <c r="N47" s="11"/>
      <c r="O47" s="19"/>
      <c r="P47" s="20"/>
      <c r="Q47" s="20"/>
      <c r="R47" s="19"/>
      <c r="S47" s="21"/>
      <c r="T47" s="20"/>
    </row>
    <row r="48" spans="1:20" s="4" customFormat="1" ht="28.15" customHeight="1" x14ac:dyDescent="0.25">
      <c r="A48" s="143" t="s">
        <v>118</v>
      </c>
      <c r="B48" s="121">
        <f>'Власні '!B27</f>
        <v>74903.517999999996</v>
      </c>
      <c r="C48" s="78">
        <f>'Власні '!C27</f>
        <v>14611.287830000003</v>
      </c>
      <c r="D48" s="67">
        <f t="shared" si="0"/>
        <v>19.5</v>
      </c>
      <c r="E48" s="155"/>
      <c r="F48" s="45">
        <f>'Власні '!F27</f>
        <v>10546.3</v>
      </c>
      <c r="G48" s="45">
        <f>'Власні '!G27</f>
        <v>14611.287830000003</v>
      </c>
      <c r="H48" s="81">
        <f t="shared" si="1"/>
        <v>138.5</v>
      </c>
      <c r="I48" s="166">
        <f t="shared" si="2"/>
        <v>4064.9878300000037</v>
      </c>
      <c r="J48" s="105">
        <f>'Власні '!J27</f>
        <v>4392.1000000000004</v>
      </c>
      <c r="K48" s="102">
        <f>'Власні '!K27</f>
        <v>6731.099110000001</v>
      </c>
      <c r="L48" s="103">
        <f t="shared" si="3"/>
        <v>153.30000000000001</v>
      </c>
      <c r="M48" s="104">
        <f t="shared" si="4"/>
        <v>2338.9991100000007</v>
      </c>
      <c r="N48" s="11"/>
      <c r="O48" s="19"/>
      <c r="P48" s="20"/>
      <c r="Q48" s="20"/>
      <c r="R48" s="19"/>
      <c r="S48" s="21"/>
      <c r="T48" s="20"/>
    </row>
    <row r="49" spans="1:20" s="4" customFormat="1" ht="28.15" customHeight="1" x14ac:dyDescent="0.25">
      <c r="A49" s="143" t="s">
        <v>119</v>
      </c>
      <c r="B49" s="121">
        <f>'Власні '!B24</f>
        <v>20884.2</v>
      </c>
      <c r="C49" s="78">
        <f>'Власні '!C24</f>
        <v>4433.4330199999995</v>
      </c>
      <c r="D49" s="67">
        <f t="shared" si="0"/>
        <v>21.2</v>
      </c>
      <c r="E49" s="155"/>
      <c r="F49" s="45">
        <f>'Власні '!F24</f>
        <v>3960.2750000000001</v>
      </c>
      <c r="G49" s="45">
        <f>'Власні '!G24</f>
        <v>4433.4330199999995</v>
      </c>
      <c r="H49" s="81">
        <f t="shared" si="1"/>
        <v>111.9</v>
      </c>
      <c r="I49" s="166">
        <f t="shared" si="2"/>
        <v>473.1580199999994</v>
      </c>
      <c r="J49" s="105">
        <f>'Власні '!J24</f>
        <v>2271.9360000000001</v>
      </c>
      <c r="K49" s="102">
        <f>'Власні '!K24</f>
        <v>2650.1730999999995</v>
      </c>
      <c r="L49" s="103">
        <f t="shared" si="3"/>
        <v>116.6</v>
      </c>
      <c r="M49" s="104">
        <f t="shared" si="4"/>
        <v>378.23709999999937</v>
      </c>
      <c r="N49" s="11"/>
      <c r="O49" s="19"/>
      <c r="P49" s="20"/>
      <c r="Q49" s="20"/>
      <c r="R49" s="19"/>
      <c r="S49" s="21"/>
      <c r="T49" s="20"/>
    </row>
    <row r="50" spans="1:20" s="4" customFormat="1" ht="28.15" customHeight="1" x14ac:dyDescent="0.25">
      <c r="A50" s="142" t="s">
        <v>120</v>
      </c>
      <c r="B50" s="121">
        <f>'Власні '!B35</f>
        <v>32093.9</v>
      </c>
      <c r="C50" s="78">
        <f>'Власні '!C35</f>
        <v>18584.374150000007</v>
      </c>
      <c r="D50" s="67">
        <f t="shared" si="0"/>
        <v>57.9</v>
      </c>
      <c r="E50" s="155"/>
      <c r="F50" s="45">
        <f>'Власні '!F35</f>
        <v>9447.7999999999993</v>
      </c>
      <c r="G50" s="45">
        <f>'Власні '!G35</f>
        <v>18584.374150000007</v>
      </c>
      <c r="H50" s="81">
        <f t="shared" si="1"/>
        <v>196.7</v>
      </c>
      <c r="I50" s="166">
        <f t="shared" si="2"/>
        <v>9136.5741500000076</v>
      </c>
      <c r="J50" s="105">
        <f>'Власні '!J35</f>
        <v>1820</v>
      </c>
      <c r="K50" s="102">
        <f>'Власні '!K35</f>
        <v>3135.20012</v>
      </c>
      <c r="L50" s="103">
        <f t="shared" si="3"/>
        <v>172.3</v>
      </c>
      <c r="M50" s="104">
        <f t="shared" si="4"/>
        <v>1315.20012</v>
      </c>
      <c r="N50" s="11"/>
      <c r="O50" s="19"/>
      <c r="P50" s="20"/>
      <c r="Q50" s="20"/>
      <c r="R50" s="19"/>
      <c r="S50" s="21"/>
      <c r="T50" s="20"/>
    </row>
    <row r="51" spans="1:20" s="4" customFormat="1" ht="28.15" customHeight="1" x14ac:dyDescent="0.25">
      <c r="A51" s="143" t="s">
        <v>121</v>
      </c>
      <c r="B51" s="121">
        <f>'Власні '!B30</f>
        <v>15628.5</v>
      </c>
      <c r="C51" s="78">
        <f>'Власні '!C30</f>
        <v>2961.8564399999996</v>
      </c>
      <c r="D51" s="67">
        <f t="shared" si="0"/>
        <v>19</v>
      </c>
      <c r="E51" s="155"/>
      <c r="F51" s="45">
        <f>'Власні '!F30</f>
        <v>2740.45</v>
      </c>
      <c r="G51" s="45">
        <f>'Власні '!G30</f>
        <v>2961.8564399999996</v>
      </c>
      <c r="H51" s="81">
        <f t="shared" si="1"/>
        <v>108.1</v>
      </c>
      <c r="I51" s="166">
        <f t="shared" si="2"/>
        <v>221.40643999999975</v>
      </c>
      <c r="J51" s="105">
        <f>'Власні '!J30</f>
        <v>1153.5999999999999</v>
      </c>
      <c r="K51" s="102">
        <f>'Власні '!K30</f>
        <v>1114.0612900000001</v>
      </c>
      <c r="L51" s="103">
        <f t="shared" si="3"/>
        <v>96.6</v>
      </c>
      <c r="M51" s="104">
        <f t="shared" si="4"/>
        <v>-39.53870999999981</v>
      </c>
      <c r="N51" s="11"/>
      <c r="O51" s="19"/>
      <c r="P51" s="20"/>
      <c r="Q51" s="20"/>
      <c r="R51" s="19"/>
      <c r="S51" s="21"/>
      <c r="T51" s="20"/>
    </row>
    <row r="52" spans="1:20" s="4" customFormat="1" ht="28.15" customHeight="1" x14ac:dyDescent="0.25">
      <c r="A52" s="142" t="s">
        <v>122</v>
      </c>
      <c r="B52" s="121">
        <f>'Власні '!B42</f>
        <v>13598.6</v>
      </c>
      <c r="C52" s="78">
        <f>'Власні '!C42</f>
        <v>2670.0533700000005</v>
      </c>
      <c r="D52" s="67">
        <f t="shared" si="0"/>
        <v>19.600000000000001</v>
      </c>
      <c r="E52" s="155"/>
      <c r="F52" s="45">
        <f>'Власні '!F42</f>
        <v>2115.9</v>
      </c>
      <c r="G52" s="45">
        <f>'Власні '!G42</f>
        <v>2670.0533700000005</v>
      </c>
      <c r="H52" s="81">
        <f t="shared" si="1"/>
        <v>126.2</v>
      </c>
      <c r="I52" s="166">
        <f t="shared" si="2"/>
        <v>554.15337000000045</v>
      </c>
      <c r="J52" s="105">
        <f>'Власні '!J42</f>
        <v>1070.5</v>
      </c>
      <c r="K52" s="102">
        <f>'Власні '!K42</f>
        <v>1076.4585</v>
      </c>
      <c r="L52" s="103">
        <f t="shared" si="3"/>
        <v>100.6</v>
      </c>
      <c r="M52" s="104">
        <f t="shared" si="4"/>
        <v>5.9584999999999582</v>
      </c>
      <c r="N52" s="11"/>
      <c r="O52" s="19"/>
      <c r="P52" s="20"/>
      <c r="Q52" s="20"/>
      <c r="R52" s="19"/>
      <c r="S52" s="21"/>
      <c r="T52" s="20"/>
    </row>
    <row r="53" spans="1:20" s="4" customFormat="1" ht="28.15" customHeight="1" thickBot="1" x14ac:dyDescent="0.3">
      <c r="A53" s="146" t="s">
        <v>123</v>
      </c>
      <c r="B53" s="120">
        <f>'Власні '!B43</f>
        <v>18846</v>
      </c>
      <c r="C53" s="47">
        <f>'Власні '!C43</f>
        <v>5016.5579200000002</v>
      </c>
      <c r="D53" s="50">
        <f t="shared" si="0"/>
        <v>26.6</v>
      </c>
      <c r="E53" s="46"/>
      <c r="F53" s="77">
        <f>'Власні '!F43</f>
        <v>2512</v>
      </c>
      <c r="G53" s="77">
        <f>'Власні '!G43</f>
        <v>5016.5579200000002</v>
      </c>
      <c r="H53" s="84">
        <f t="shared" si="1"/>
        <v>199.7</v>
      </c>
      <c r="I53" s="167">
        <f t="shared" si="2"/>
        <v>2504.5579200000002</v>
      </c>
      <c r="J53" s="174">
        <f>'Власні '!J43</f>
        <v>1615</v>
      </c>
      <c r="K53" s="115">
        <f>'Власні '!K43</f>
        <v>3243.78973</v>
      </c>
      <c r="L53" s="113">
        <f t="shared" si="3"/>
        <v>200.9</v>
      </c>
      <c r="M53" s="109">
        <f t="shared" si="4"/>
        <v>1628.78973</v>
      </c>
      <c r="N53" s="11"/>
      <c r="O53" s="19"/>
      <c r="P53" s="20"/>
      <c r="Q53" s="20"/>
      <c r="R53" s="19"/>
      <c r="S53" s="21"/>
      <c r="T53" s="20"/>
    </row>
    <row r="54" spans="1:20" s="4" customFormat="1" ht="28.15" customHeight="1" thickBot="1" x14ac:dyDescent="0.3">
      <c r="A54" s="145" t="s">
        <v>19</v>
      </c>
      <c r="B54" s="68">
        <f>SUM(B30:B53)</f>
        <v>2159329.202</v>
      </c>
      <c r="C54" s="34">
        <f>SUM(C30:C53)</f>
        <v>421955.27857000002</v>
      </c>
      <c r="D54" s="37">
        <f t="shared" si="0"/>
        <v>19.5</v>
      </c>
      <c r="E54" s="54"/>
      <c r="F54" s="51">
        <f>SUM(F30:F53)</f>
        <v>357422.76199999999</v>
      </c>
      <c r="G54" s="51">
        <f>SUM(G30:G53)</f>
        <v>421955.27857000002</v>
      </c>
      <c r="H54" s="52">
        <f t="shared" si="1"/>
        <v>118.1</v>
      </c>
      <c r="I54" s="53">
        <f t="shared" si="2"/>
        <v>64532.516570000036</v>
      </c>
      <c r="J54" s="110">
        <f>SUM(J30:J53)</f>
        <v>181009.42099999997</v>
      </c>
      <c r="K54" s="111">
        <f>SUM(K30:K53)</f>
        <v>202254.86770999999</v>
      </c>
      <c r="L54" s="86">
        <f t="shared" si="3"/>
        <v>111.7</v>
      </c>
      <c r="M54" s="91">
        <f t="shared" si="4"/>
        <v>21245.446710000018</v>
      </c>
      <c r="N54" s="11"/>
      <c r="O54" s="19"/>
      <c r="P54" s="20"/>
      <c r="Q54" s="20"/>
      <c r="R54" s="19"/>
      <c r="S54" s="21"/>
      <c r="T54" s="20"/>
    </row>
    <row r="55" spans="1:20" s="4" customFormat="1" ht="28.15" customHeight="1" x14ac:dyDescent="0.25">
      <c r="A55" s="196" t="s">
        <v>30</v>
      </c>
      <c r="B55" s="70">
        <f>'Власні '!B12</f>
        <v>191.5</v>
      </c>
      <c r="C55" s="63">
        <f>'Власні '!C12</f>
        <v>140.00304</v>
      </c>
      <c r="D55" s="64">
        <f t="shared" si="0"/>
        <v>73.099999999999994</v>
      </c>
      <c r="E55" s="151">
        <f t="shared" ref="E55:E72" si="5">C55-B55</f>
        <v>-51.496960000000001</v>
      </c>
      <c r="F55" s="41">
        <f>'Власні '!F12</f>
        <v>32.415999999999997</v>
      </c>
      <c r="G55" s="41">
        <f>'Власні '!G12</f>
        <v>140.00304</v>
      </c>
      <c r="H55" s="39">
        <f t="shared" si="1"/>
        <v>431.9</v>
      </c>
      <c r="I55" s="40">
        <f t="shared" si="2"/>
        <v>107.58704</v>
      </c>
      <c r="J55" s="97">
        <f>'Власні '!J12</f>
        <v>0</v>
      </c>
      <c r="K55" s="98">
        <f>'Власні '!K12</f>
        <v>0</v>
      </c>
      <c r="L55" s="99">
        <f t="shared" si="3"/>
        <v>0</v>
      </c>
      <c r="M55" s="100">
        <f t="shared" si="4"/>
        <v>0</v>
      </c>
      <c r="N55" s="11"/>
      <c r="O55" s="19"/>
      <c r="P55" s="20"/>
      <c r="Q55" s="20"/>
      <c r="R55" s="19"/>
      <c r="S55" s="21"/>
      <c r="T55" s="20"/>
    </row>
    <row r="56" spans="1:20" s="4" customFormat="1" ht="28.15" customHeight="1" x14ac:dyDescent="0.25">
      <c r="A56" s="142" t="s">
        <v>124</v>
      </c>
      <c r="B56" s="65">
        <f>'Власні '!B53</f>
        <v>4231909.7300000004</v>
      </c>
      <c r="C56" s="66">
        <f>'Власні '!C53</f>
        <v>750069.34059000027</v>
      </c>
      <c r="D56" s="67">
        <f t="shared" si="0"/>
        <v>17.7</v>
      </c>
      <c r="E56" s="152"/>
      <c r="F56" s="45">
        <f>'Власні '!F53</f>
        <v>644085.5</v>
      </c>
      <c r="G56" s="45">
        <f>'Власні '!G53</f>
        <v>750069.34059000027</v>
      </c>
      <c r="H56" s="43">
        <f t="shared" si="1"/>
        <v>116.5</v>
      </c>
      <c r="I56" s="44">
        <f t="shared" si="2"/>
        <v>105983.84059000027</v>
      </c>
      <c r="J56" s="105">
        <f>'Власні '!J53</f>
        <v>399167</v>
      </c>
      <c r="K56" s="102">
        <f>'Власні '!K53</f>
        <v>443357.94295000006</v>
      </c>
      <c r="L56" s="103">
        <f t="shared" si="3"/>
        <v>111.1</v>
      </c>
      <c r="M56" s="104">
        <f t="shared" si="4"/>
        <v>44190.942950000055</v>
      </c>
      <c r="N56" s="11"/>
      <c r="O56" s="19"/>
      <c r="P56" s="20"/>
      <c r="Q56" s="20"/>
      <c r="R56" s="19"/>
      <c r="S56" s="21"/>
      <c r="T56" s="20"/>
    </row>
    <row r="57" spans="1:20" s="4" customFormat="1" ht="28.15" customHeight="1" x14ac:dyDescent="0.25">
      <c r="A57" s="142" t="s">
        <v>125</v>
      </c>
      <c r="B57" s="65">
        <f>'Власні '!B57</f>
        <v>64545.5</v>
      </c>
      <c r="C57" s="66">
        <f>'Власні '!C57</f>
        <v>10971.984429999999</v>
      </c>
      <c r="D57" s="67">
        <f t="shared" si="0"/>
        <v>17</v>
      </c>
      <c r="E57" s="152"/>
      <c r="F57" s="45">
        <f>'Власні '!F57</f>
        <v>8994.15</v>
      </c>
      <c r="G57" s="45">
        <f>'Власні '!G57</f>
        <v>10971.984429999999</v>
      </c>
      <c r="H57" s="43">
        <f t="shared" si="1"/>
        <v>122</v>
      </c>
      <c r="I57" s="44">
        <f t="shared" si="2"/>
        <v>1977.834429999999</v>
      </c>
      <c r="J57" s="105">
        <f>'Власні '!J57</f>
        <v>3825</v>
      </c>
      <c r="K57" s="102">
        <f>'Власні '!K57</f>
        <v>4525.6824000000006</v>
      </c>
      <c r="L57" s="103">
        <f t="shared" si="3"/>
        <v>118.3</v>
      </c>
      <c r="M57" s="104">
        <f t="shared" si="4"/>
        <v>700.6824000000006</v>
      </c>
      <c r="N57" s="11"/>
      <c r="O57" s="19"/>
      <c r="P57" s="20"/>
      <c r="Q57" s="20"/>
      <c r="R57" s="19"/>
      <c r="S57" s="21"/>
      <c r="T57" s="20"/>
    </row>
    <row r="58" spans="1:20" s="4" customFormat="1" ht="28.15" customHeight="1" x14ac:dyDescent="0.25">
      <c r="A58" s="142" t="s">
        <v>126</v>
      </c>
      <c r="B58" s="65">
        <f>'Власні '!B59</f>
        <v>203293.67600000001</v>
      </c>
      <c r="C58" s="66">
        <f>'Власні '!C59</f>
        <v>42155.540020000008</v>
      </c>
      <c r="D58" s="67">
        <f t="shared" si="0"/>
        <v>20.7</v>
      </c>
      <c r="E58" s="152"/>
      <c r="F58" s="45">
        <f>'Власні '!F59</f>
        <v>38350.875999999997</v>
      </c>
      <c r="G58" s="45">
        <f>'Власні '!G59</f>
        <v>42155.540020000008</v>
      </c>
      <c r="H58" s="43">
        <f t="shared" si="1"/>
        <v>109.9</v>
      </c>
      <c r="I58" s="44">
        <f t="shared" si="2"/>
        <v>3804.6640200000111</v>
      </c>
      <c r="J58" s="105">
        <f>'Власні '!J59</f>
        <v>24050</v>
      </c>
      <c r="K58" s="102">
        <f>'Власні '!K59</f>
        <v>25554.900600000001</v>
      </c>
      <c r="L58" s="103">
        <f t="shared" si="3"/>
        <v>106.3</v>
      </c>
      <c r="M58" s="104">
        <f t="shared" si="4"/>
        <v>1504.9006000000008</v>
      </c>
      <c r="N58" s="11"/>
      <c r="O58" s="19"/>
      <c r="P58" s="20"/>
      <c r="Q58" s="20"/>
      <c r="R58" s="19"/>
      <c r="S58" s="21"/>
      <c r="T58" s="20"/>
    </row>
    <row r="59" spans="1:20" s="4" customFormat="1" ht="28.15" customHeight="1" x14ac:dyDescent="0.25">
      <c r="A59" s="142" t="s">
        <v>127</v>
      </c>
      <c r="B59" s="65">
        <f>'Власні '!B50</f>
        <v>200523</v>
      </c>
      <c r="C59" s="66">
        <f>'Власні '!C50</f>
        <v>38626.881330000011</v>
      </c>
      <c r="D59" s="67">
        <f t="shared" si="0"/>
        <v>19.3</v>
      </c>
      <c r="E59" s="152"/>
      <c r="F59" s="45">
        <f>'Власні '!F50</f>
        <v>37289.089999999997</v>
      </c>
      <c r="G59" s="45">
        <f>'Власні '!G50</f>
        <v>38626.881330000011</v>
      </c>
      <c r="H59" s="43">
        <f t="shared" si="1"/>
        <v>103.6</v>
      </c>
      <c r="I59" s="44">
        <f t="shared" si="2"/>
        <v>1337.7913300000146</v>
      </c>
      <c r="J59" s="105">
        <f>'Власні '!J50</f>
        <v>25532.59</v>
      </c>
      <c r="K59" s="102">
        <f>'Власні '!K50</f>
        <v>21252.25951</v>
      </c>
      <c r="L59" s="103">
        <f t="shared" si="3"/>
        <v>83.2</v>
      </c>
      <c r="M59" s="104">
        <f t="shared" si="4"/>
        <v>-4280.3304900000003</v>
      </c>
      <c r="N59" s="11"/>
      <c r="O59" s="19"/>
      <c r="P59" s="20"/>
      <c r="Q59" s="20"/>
      <c r="R59" s="19"/>
      <c r="S59" s="21"/>
      <c r="T59" s="20"/>
    </row>
    <row r="60" spans="1:20" s="4" customFormat="1" ht="28.15" customHeight="1" x14ac:dyDescent="0.25">
      <c r="A60" s="142" t="s">
        <v>128</v>
      </c>
      <c r="B60" s="65">
        <f>'Власні '!B67</f>
        <v>191635.5</v>
      </c>
      <c r="C60" s="66">
        <f>'Власні '!C67</f>
        <v>33048.76365999999</v>
      </c>
      <c r="D60" s="67">
        <f t="shared" si="0"/>
        <v>17.2</v>
      </c>
      <c r="E60" s="152"/>
      <c r="F60" s="45">
        <f>'Власні '!F67</f>
        <v>28661.9</v>
      </c>
      <c r="G60" s="45">
        <f>'Власні '!G67</f>
        <v>33048.76365999999</v>
      </c>
      <c r="H60" s="43">
        <f t="shared" si="1"/>
        <v>115.3</v>
      </c>
      <c r="I60" s="44">
        <f t="shared" si="2"/>
        <v>4386.8636599999882</v>
      </c>
      <c r="J60" s="105">
        <f>'Власні '!J67</f>
        <v>17800</v>
      </c>
      <c r="K60" s="102">
        <f>'Власні '!K67</f>
        <v>19697.2153</v>
      </c>
      <c r="L60" s="103">
        <f t="shared" si="3"/>
        <v>110.7</v>
      </c>
      <c r="M60" s="104">
        <f t="shared" si="4"/>
        <v>1897.2152999999998</v>
      </c>
      <c r="N60" s="11"/>
      <c r="O60" s="19"/>
      <c r="P60" s="20"/>
      <c r="Q60" s="20"/>
      <c r="R60" s="19"/>
      <c r="S60" s="21"/>
      <c r="T60" s="20"/>
    </row>
    <row r="61" spans="1:20" s="4" customFormat="1" ht="28.15" customHeight="1" x14ac:dyDescent="0.25">
      <c r="A61" s="142" t="s">
        <v>129</v>
      </c>
      <c r="B61" s="65">
        <f>'Власні '!B38</f>
        <v>84100</v>
      </c>
      <c r="C61" s="66">
        <f>'Власні '!C38</f>
        <v>15644.801889999997</v>
      </c>
      <c r="D61" s="67">
        <f t="shared" si="0"/>
        <v>18.600000000000001</v>
      </c>
      <c r="E61" s="152"/>
      <c r="F61" s="45">
        <f>'Власні '!F38</f>
        <v>14532.075000000001</v>
      </c>
      <c r="G61" s="45">
        <f>'Власні '!G38</f>
        <v>15644.801889999997</v>
      </c>
      <c r="H61" s="43">
        <f t="shared" si="1"/>
        <v>107.7</v>
      </c>
      <c r="I61" s="44">
        <f t="shared" si="2"/>
        <v>1112.7268899999963</v>
      </c>
      <c r="J61" s="105">
        <f>'Власні '!J38</f>
        <v>7057</v>
      </c>
      <c r="K61" s="102">
        <f>'Власні '!K38</f>
        <v>7596.9808200000007</v>
      </c>
      <c r="L61" s="103">
        <f t="shared" si="3"/>
        <v>107.7</v>
      </c>
      <c r="M61" s="104">
        <f t="shared" si="4"/>
        <v>539.98082000000068</v>
      </c>
      <c r="N61" s="11"/>
      <c r="O61" s="19"/>
      <c r="P61" s="20"/>
      <c r="Q61" s="20"/>
      <c r="R61" s="19"/>
      <c r="S61" s="21"/>
      <c r="T61" s="20"/>
    </row>
    <row r="62" spans="1:20" s="4" customFormat="1" ht="28.15" customHeight="1" x14ac:dyDescent="0.25">
      <c r="A62" s="142" t="s">
        <v>130</v>
      </c>
      <c r="B62" s="65">
        <f>'Власні '!B54</f>
        <v>35211</v>
      </c>
      <c r="C62" s="66">
        <f>'Власні '!C54</f>
        <v>7314.1267600000001</v>
      </c>
      <c r="D62" s="67">
        <f t="shared" si="0"/>
        <v>20.8</v>
      </c>
      <c r="E62" s="152"/>
      <c r="F62" s="45">
        <f>'Власні '!F54</f>
        <v>4684</v>
      </c>
      <c r="G62" s="45">
        <f>'Власні '!G54</f>
        <v>7314.1267600000001</v>
      </c>
      <c r="H62" s="43">
        <f t="shared" si="1"/>
        <v>156.19999999999999</v>
      </c>
      <c r="I62" s="44">
        <f t="shared" si="2"/>
        <v>2630.1267600000001</v>
      </c>
      <c r="J62" s="105">
        <f>'Власні '!J54</f>
        <v>2661</v>
      </c>
      <c r="K62" s="102">
        <f>'Власні '!K54</f>
        <v>3595.7449999999999</v>
      </c>
      <c r="L62" s="103">
        <f t="shared" si="3"/>
        <v>135.1</v>
      </c>
      <c r="M62" s="104">
        <f t="shared" si="4"/>
        <v>934.74499999999989</v>
      </c>
      <c r="N62" s="11"/>
      <c r="O62" s="19"/>
      <c r="P62" s="20"/>
      <c r="Q62" s="20"/>
      <c r="R62" s="19"/>
      <c r="S62" s="21"/>
      <c r="T62" s="20"/>
    </row>
    <row r="63" spans="1:20" s="4" customFormat="1" ht="28.15" customHeight="1" x14ac:dyDescent="0.25">
      <c r="A63" s="142" t="s">
        <v>131</v>
      </c>
      <c r="B63" s="65">
        <f>'Власні '!B65</f>
        <v>62217.8</v>
      </c>
      <c r="C63" s="66">
        <f>'Власні '!C65</f>
        <v>9869.6879300000001</v>
      </c>
      <c r="D63" s="67">
        <f t="shared" si="0"/>
        <v>15.9</v>
      </c>
      <c r="E63" s="152"/>
      <c r="F63" s="45">
        <f>'Власні '!F65</f>
        <v>7755.15</v>
      </c>
      <c r="G63" s="45">
        <f>'Власні '!G65</f>
        <v>9869.6879300000001</v>
      </c>
      <c r="H63" s="43">
        <f t="shared" si="1"/>
        <v>127.3</v>
      </c>
      <c r="I63" s="44">
        <f t="shared" si="2"/>
        <v>2114.5379300000004</v>
      </c>
      <c r="J63" s="105">
        <f>'Власні '!J65</f>
        <v>3200</v>
      </c>
      <c r="K63" s="102">
        <f>'Власні '!K65</f>
        <v>4131.8972399999993</v>
      </c>
      <c r="L63" s="103">
        <f t="shared" si="3"/>
        <v>129.1</v>
      </c>
      <c r="M63" s="104">
        <f t="shared" si="4"/>
        <v>931.89723999999933</v>
      </c>
      <c r="N63" s="11"/>
      <c r="O63" s="19"/>
      <c r="P63" s="20"/>
      <c r="Q63" s="20"/>
      <c r="R63" s="19"/>
      <c r="S63" s="21"/>
      <c r="T63" s="20"/>
    </row>
    <row r="64" spans="1:20" s="4" customFormat="1" ht="28.15" customHeight="1" x14ac:dyDescent="0.25">
      <c r="A64" s="142" t="s">
        <v>132</v>
      </c>
      <c r="B64" s="65">
        <f>'Власні '!B49</f>
        <v>111688.4</v>
      </c>
      <c r="C64" s="66">
        <f>'Власні '!C49</f>
        <v>18660.554299999996</v>
      </c>
      <c r="D64" s="67">
        <f t="shared" si="0"/>
        <v>16.7</v>
      </c>
      <c r="E64" s="152"/>
      <c r="F64" s="45">
        <f>'Власні '!F49</f>
        <v>16227.619000000001</v>
      </c>
      <c r="G64" s="45">
        <f>'Власні '!G49</f>
        <v>18660.554299999996</v>
      </c>
      <c r="H64" s="43">
        <f t="shared" si="1"/>
        <v>115</v>
      </c>
      <c r="I64" s="44">
        <f t="shared" si="2"/>
        <v>2432.9352999999956</v>
      </c>
      <c r="J64" s="105">
        <f>'Власні '!J49</f>
        <v>11389.424999999999</v>
      </c>
      <c r="K64" s="102">
        <f>'Власні '!K49</f>
        <v>12330.356309999999</v>
      </c>
      <c r="L64" s="103">
        <f t="shared" si="3"/>
        <v>108.3</v>
      </c>
      <c r="M64" s="104">
        <f t="shared" si="4"/>
        <v>940.93130999999994</v>
      </c>
      <c r="N64" s="11"/>
      <c r="O64" s="19"/>
      <c r="P64" s="20"/>
      <c r="Q64" s="20"/>
      <c r="R64" s="19"/>
      <c r="S64" s="21"/>
      <c r="T64" s="20"/>
    </row>
    <row r="65" spans="1:20" s="4" customFormat="1" ht="28.15" customHeight="1" x14ac:dyDescent="0.25">
      <c r="A65" s="142" t="s">
        <v>133</v>
      </c>
      <c r="B65" s="65">
        <f>'Власні '!B32</f>
        <v>70033.31</v>
      </c>
      <c r="C65" s="66">
        <f>'Власні '!C32</f>
        <v>14482.752130000001</v>
      </c>
      <c r="D65" s="67">
        <f t="shared" si="0"/>
        <v>20.7</v>
      </c>
      <c r="E65" s="152"/>
      <c r="F65" s="45">
        <f>'Власні '!F32</f>
        <v>12095.53</v>
      </c>
      <c r="G65" s="45">
        <f>'Власні '!G32</f>
        <v>14482.752130000001</v>
      </c>
      <c r="H65" s="43">
        <f t="shared" si="1"/>
        <v>119.7</v>
      </c>
      <c r="I65" s="44">
        <f t="shared" si="2"/>
        <v>2387.2221300000001</v>
      </c>
      <c r="J65" s="105">
        <f>'Власні '!J32</f>
        <v>6950</v>
      </c>
      <c r="K65" s="102">
        <f>'Власні '!K32</f>
        <v>8325.0088299999989</v>
      </c>
      <c r="L65" s="103">
        <f t="shared" si="3"/>
        <v>119.8</v>
      </c>
      <c r="M65" s="104">
        <f t="shared" si="4"/>
        <v>1375.0088299999989</v>
      </c>
      <c r="N65" s="11"/>
      <c r="O65" s="19"/>
      <c r="P65" s="20"/>
      <c r="Q65" s="20"/>
      <c r="R65" s="19"/>
      <c r="S65" s="21"/>
      <c r="T65" s="20"/>
    </row>
    <row r="66" spans="1:20" s="4" customFormat="1" ht="28.15" customHeight="1" x14ac:dyDescent="0.25">
      <c r="A66" s="142" t="s">
        <v>134</v>
      </c>
      <c r="B66" s="65">
        <f>'Власні '!B33</f>
        <v>486218.75300000003</v>
      </c>
      <c r="C66" s="66">
        <f>'Власні '!C33</f>
        <v>85054.442299999981</v>
      </c>
      <c r="D66" s="67">
        <f t="shared" si="0"/>
        <v>17.5</v>
      </c>
      <c r="E66" s="152"/>
      <c r="F66" s="45">
        <f>'Власні '!F33</f>
        <v>70926.910999999993</v>
      </c>
      <c r="G66" s="45">
        <f>'Власні '!G33</f>
        <v>85054.442299999981</v>
      </c>
      <c r="H66" s="43">
        <f t="shared" si="1"/>
        <v>119.9</v>
      </c>
      <c r="I66" s="44">
        <f t="shared" si="2"/>
        <v>14127.531299999988</v>
      </c>
      <c r="J66" s="105">
        <f>'Власні '!J33</f>
        <v>52749.624000000003</v>
      </c>
      <c r="K66" s="102">
        <f>'Власні '!K33</f>
        <v>60923.400229999999</v>
      </c>
      <c r="L66" s="103">
        <f t="shared" si="3"/>
        <v>115.5</v>
      </c>
      <c r="M66" s="104">
        <f t="shared" si="4"/>
        <v>8173.7762299999958</v>
      </c>
      <c r="N66" s="11"/>
      <c r="O66" s="19"/>
      <c r="P66" s="20"/>
      <c r="Q66" s="20"/>
      <c r="R66" s="19"/>
      <c r="S66" s="21"/>
      <c r="T66" s="20"/>
    </row>
    <row r="67" spans="1:20" s="4" customFormat="1" ht="28.15" customHeight="1" x14ac:dyDescent="0.25">
      <c r="A67" s="142" t="s">
        <v>135</v>
      </c>
      <c r="B67" s="65">
        <f>'Власні '!B47</f>
        <v>89325</v>
      </c>
      <c r="C67" s="66">
        <f>'Власні '!C47</f>
        <v>15269.969730000004</v>
      </c>
      <c r="D67" s="67">
        <f t="shared" si="0"/>
        <v>17.100000000000001</v>
      </c>
      <c r="E67" s="152"/>
      <c r="F67" s="45">
        <f>'Власні '!F47</f>
        <v>11764.85</v>
      </c>
      <c r="G67" s="45">
        <f>'Власні '!G47</f>
        <v>15269.969730000004</v>
      </c>
      <c r="H67" s="43">
        <f t="shared" si="1"/>
        <v>129.80000000000001</v>
      </c>
      <c r="I67" s="44">
        <f t="shared" si="2"/>
        <v>3505.119730000004</v>
      </c>
      <c r="J67" s="105">
        <f>'Власні '!J47</f>
        <v>6317.95</v>
      </c>
      <c r="K67" s="102">
        <f>'Власні '!K47</f>
        <v>8282.62039</v>
      </c>
      <c r="L67" s="103">
        <f t="shared" si="3"/>
        <v>131.1</v>
      </c>
      <c r="M67" s="104">
        <f t="shared" si="4"/>
        <v>1964.6703900000002</v>
      </c>
      <c r="N67" s="11"/>
      <c r="O67" s="19"/>
      <c r="P67" s="20"/>
      <c r="Q67" s="20"/>
      <c r="R67" s="19"/>
      <c r="S67" s="21"/>
      <c r="T67" s="20"/>
    </row>
    <row r="68" spans="1:20" s="4" customFormat="1" ht="28.15" customHeight="1" x14ac:dyDescent="0.25">
      <c r="A68" s="142" t="s">
        <v>136</v>
      </c>
      <c r="B68" s="65">
        <f>'Власні '!B55</f>
        <v>21000</v>
      </c>
      <c r="C68" s="66">
        <f>'Власні '!C55</f>
        <v>3791.6950999999995</v>
      </c>
      <c r="D68" s="67">
        <f t="shared" si="0"/>
        <v>18.100000000000001</v>
      </c>
      <c r="E68" s="152"/>
      <c r="F68" s="45">
        <f>'Власні '!F55</f>
        <v>1943.11</v>
      </c>
      <c r="G68" s="45">
        <f>'Власні '!G55</f>
        <v>3791.6950999999995</v>
      </c>
      <c r="H68" s="43">
        <f t="shared" si="1"/>
        <v>195.1</v>
      </c>
      <c r="I68" s="44">
        <f t="shared" si="2"/>
        <v>1848.5850999999996</v>
      </c>
      <c r="J68" s="105">
        <f>'Власні '!J55</f>
        <v>920</v>
      </c>
      <c r="K68" s="102">
        <f>'Власні '!K55</f>
        <v>1930.0204199999998</v>
      </c>
      <c r="L68" s="103">
        <f t="shared" si="3"/>
        <v>209.8</v>
      </c>
      <c r="M68" s="104">
        <f t="shared" si="4"/>
        <v>1010.0204199999998</v>
      </c>
      <c r="N68" s="11"/>
      <c r="O68" s="19"/>
      <c r="P68" s="20"/>
      <c r="Q68" s="20"/>
      <c r="R68" s="19"/>
      <c r="S68" s="21"/>
      <c r="T68" s="20"/>
    </row>
    <row r="69" spans="1:20" s="4" customFormat="1" ht="28.15" customHeight="1" x14ac:dyDescent="0.25">
      <c r="A69" s="142" t="s">
        <v>137</v>
      </c>
      <c r="B69" s="65">
        <f>'Власні '!B40</f>
        <v>34368.699999999997</v>
      </c>
      <c r="C69" s="66">
        <f>'Власні '!C40</f>
        <v>6083.5575100000015</v>
      </c>
      <c r="D69" s="67">
        <f t="shared" si="0"/>
        <v>17.7</v>
      </c>
      <c r="E69" s="152"/>
      <c r="F69" s="45">
        <f>'Власні '!F40</f>
        <v>4568</v>
      </c>
      <c r="G69" s="45">
        <f>'Власні '!G40</f>
        <v>6083.5575100000015</v>
      </c>
      <c r="H69" s="43">
        <f t="shared" si="1"/>
        <v>133.19999999999999</v>
      </c>
      <c r="I69" s="44">
        <f t="shared" si="2"/>
        <v>1515.5575100000015</v>
      </c>
      <c r="J69" s="105">
        <f>'Власні '!J40</f>
        <v>2925</v>
      </c>
      <c r="K69" s="102">
        <f>'Власні '!K40</f>
        <v>2492.1616800000002</v>
      </c>
      <c r="L69" s="103">
        <f t="shared" si="3"/>
        <v>85.2</v>
      </c>
      <c r="M69" s="104">
        <f t="shared" si="4"/>
        <v>-432.83831999999984</v>
      </c>
      <c r="N69" s="11"/>
      <c r="O69" s="19"/>
      <c r="P69" s="20"/>
      <c r="Q69" s="20"/>
      <c r="R69" s="19"/>
      <c r="S69" s="21"/>
      <c r="T69" s="20"/>
    </row>
    <row r="70" spans="1:20" s="4" customFormat="1" ht="28.15" customHeight="1" thickBot="1" x14ac:dyDescent="0.3">
      <c r="A70" s="146" t="s">
        <v>138</v>
      </c>
      <c r="B70" s="160">
        <f>'Власні '!B51</f>
        <v>431990.7</v>
      </c>
      <c r="C70" s="75">
        <f>'Власні '!C51</f>
        <v>82296.302980000008</v>
      </c>
      <c r="D70" s="50">
        <f t="shared" si="0"/>
        <v>19.100000000000001</v>
      </c>
      <c r="E70" s="153"/>
      <c r="F70" s="77">
        <f>'Власні '!F51</f>
        <v>72613.320000000007</v>
      </c>
      <c r="G70" s="77">
        <f>'Власні '!G51</f>
        <v>82296.302980000008</v>
      </c>
      <c r="H70" s="48">
        <f t="shared" si="1"/>
        <v>113.3</v>
      </c>
      <c r="I70" s="49">
        <f t="shared" si="2"/>
        <v>9682.9829800000007</v>
      </c>
      <c r="J70" s="174">
        <f>'Власні '!J51</f>
        <v>46100</v>
      </c>
      <c r="K70" s="115">
        <f>'Власні '!K51</f>
        <v>51458.313009999991</v>
      </c>
      <c r="L70" s="113">
        <f t="shared" si="3"/>
        <v>111.6</v>
      </c>
      <c r="M70" s="109">
        <f t="shared" si="4"/>
        <v>5358.3130099999908</v>
      </c>
      <c r="N70" s="11"/>
      <c r="O70" s="19"/>
      <c r="P70" s="20"/>
      <c r="Q70" s="20"/>
      <c r="R70" s="19"/>
      <c r="S70" s="21"/>
      <c r="T70" s="20"/>
    </row>
    <row r="71" spans="1:20" s="4" customFormat="1" ht="28.15" customHeight="1" thickBot="1" x14ac:dyDescent="0.3">
      <c r="A71" s="145" t="s">
        <v>20</v>
      </c>
      <c r="B71" s="161">
        <f>SUM(B55:B70)</f>
        <v>6318252.5690000001</v>
      </c>
      <c r="C71" s="61">
        <f>SUM(C55:C70)</f>
        <v>1133480.4037000001</v>
      </c>
      <c r="D71" s="37">
        <f t="shared" si="0"/>
        <v>17.899999999999999</v>
      </c>
      <c r="E71" s="137"/>
      <c r="F71" s="36">
        <f>SUM(F55:F70)</f>
        <v>974524.49699999997</v>
      </c>
      <c r="G71" s="36">
        <f>SUM(G55:G70)</f>
        <v>1133480.4037000001</v>
      </c>
      <c r="H71" s="34">
        <f t="shared" ref="H71" si="6">IF(G71&gt;0,ROUND(G71*100/F71,1), )</f>
        <v>116.3</v>
      </c>
      <c r="I71" s="35">
        <f t="shared" ref="I71" si="7">G71-F71</f>
        <v>158955.90670000017</v>
      </c>
      <c r="J71" s="96">
        <f>SUM(J55:J70)</f>
        <v>610644.58899999992</v>
      </c>
      <c r="K71" s="90">
        <f>SUM(K55:K70)</f>
        <v>675454.50468999997</v>
      </c>
      <c r="L71" s="86">
        <f t="shared" ref="L71" si="8">IF(K71&gt;0,ROUND(K71*100/J71,1), )</f>
        <v>110.6</v>
      </c>
      <c r="M71" s="91">
        <f t="shared" ref="M71" si="9">K71-J71</f>
        <v>64809.915690000053</v>
      </c>
      <c r="N71" s="11"/>
      <c r="O71" s="19"/>
      <c r="P71" s="20"/>
      <c r="Q71" s="20"/>
      <c r="R71" s="19"/>
      <c r="S71" s="21"/>
      <c r="T71" s="20"/>
    </row>
    <row r="72" spans="1:20" s="4" customFormat="1" ht="28.15" customHeight="1" thickBot="1" x14ac:dyDescent="0.3">
      <c r="A72" s="147" t="s">
        <v>12</v>
      </c>
      <c r="B72" s="163">
        <f>B55+B30+B23+B10</f>
        <v>290.5</v>
      </c>
      <c r="C72" s="89">
        <f>C55+C30+C23+C10</f>
        <v>166.10803999999999</v>
      </c>
      <c r="D72" s="91">
        <f t="shared" si="0"/>
        <v>57.2</v>
      </c>
      <c r="E72" s="157">
        <f t="shared" si="5"/>
        <v>-124.39196000000001</v>
      </c>
      <c r="F72" s="90">
        <f>F55+F30+F23+F10</f>
        <v>120.416</v>
      </c>
      <c r="G72" s="90">
        <f>G55+G30+G23+G10</f>
        <v>166.10803999999999</v>
      </c>
      <c r="H72" s="87">
        <f t="shared" si="1"/>
        <v>137.9</v>
      </c>
      <c r="I72" s="168">
        <f t="shared" si="2"/>
        <v>45.692039999999992</v>
      </c>
      <c r="J72" s="96">
        <f>J55+J30+J23+J10</f>
        <v>0</v>
      </c>
      <c r="K72" s="90">
        <f>K55+K30+K23+K10</f>
        <v>0</v>
      </c>
      <c r="L72" s="86">
        <f t="shared" si="3"/>
        <v>0</v>
      </c>
      <c r="M72" s="91">
        <f t="shared" si="4"/>
        <v>0</v>
      </c>
      <c r="N72" s="11"/>
      <c r="O72" s="19"/>
      <c r="P72" s="20"/>
      <c r="Q72" s="20"/>
      <c r="R72" s="19"/>
      <c r="S72" s="21"/>
      <c r="T72" s="20"/>
    </row>
    <row r="73" spans="1:20" s="16" customFormat="1" ht="43.5" customHeight="1" thickBot="1" x14ac:dyDescent="0.3">
      <c r="A73" s="7" t="s">
        <v>13</v>
      </c>
      <c r="B73" s="114">
        <f>B70+B69+B68+B67+B66+B65+B64+B63+B62+B61+B60+B59+B58+B57+B56+B53+B52+B51+B50+B49+B48+B47+B46+B45+B44+B43+B42+B41+B40+B39+B38+B37+B36+B35+B34+B33+B32+B31+B28+B27+B26+B25+B24+B21+B20+B19+B18+B17+B16+B15+B14+B13+B12+B11</f>
        <v>10546383.975000003</v>
      </c>
      <c r="C73" s="85">
        <f>C70+C69+C68+C67+C66+C65+C64+C63+C62+C61+C60+C59+C58+C57+C56+C53+C52+C51+C50+C49+C48+C47+C46+C45+C44+C43+C42+C41+C40+C39+C38+C37+C36+C35+C34+C33+C32+C31+C28+C27+C26+C25+C24+C21+C20+C19+C18+C17+C16+C15+C14+C13+C12+C11</f>
        <v>1922164.3199500004</v>
      </c>
      <c r="D73" s="91">
        <f t="shared" si="0"/>
        <v>18.2</v>
      </c>
      <c r="E73" s="158">
        <f>C73-B73</f>
        <v>-8624219.655050002</v>
      </c>
      <c r="F73" s="87">
        <f>F70+F69+F68+F67+F66+F65+F64+F63+F62+F61+F60+F59+F58+F57+F56+F53+F52+F51+F50+F49+F48+F47+F46+F45+F44+F43+F42+F41+F40+F39+F38+F37+F36+F35+F34+F33+F32+F31+F28+F27+F26+F25+F24+F21+F20+F19+F18+F17+F16+F15+F14+F13+F12+F11</f>
        <v>1654779.1600000001</v>
      </c>
      <c r="G73" s="87">
        <f>G70+G69+G68+G67+G66+G65+G64+G63+G62+G61+G60+G59+G58+G57+G56+G53+G52+G51+G50+G49+G48+G47+G46+G45+G44+G43+G42+G41+G40+G39+G38+G37+G36+G35+G34+G33+G32+G31+G28+G27+G26+G25+G24+G21+G20+G19+G18+G17+G16+G15+G14+G13+G12+G11</f>
        <v>1922164.3199500004</v>
      </c>
      <c r="H73" s="87">
        <f t="shared" si="1"/>
        <v>116.2</v>
      </c>
      <c r="I73" s="168">
        <f t="shared" si="2"/>
        <v>267385.15995000023</v>
      </c>
      <c r="J73" s="114">
        <f>J70+J69+J68+J67+J66+J65+J64+J63+J62+J61+J60+J59+J58+J57+J56+J53+J52+J51+J50+J49+J48+J47+J46+J45+J44+J43+J42+J41+J40+J39+J38+J37+J36+J35+J34+J33+J32+J31+J28+J27+J26+J25+J24+J21+J20+J19+J18+J17+J16+J15+J14+J13+J12+J11</f>
        <v>964742.61099999992</v>
      </c>
      <c r="K73" s="85">
        <f>K70+K69+K68+K67+K66+K65+K64+K63+K62+K61+K60+K59+K58+K57+K56+K53+K52+K51+K50+K49+K48+K47+K46+K45+K44+K43+K42+K41+K40+K39+K38+K37+K36+K35+K34+K33+K32+K31+K28+K27+K26+K25+K24+K21+K20+K19+K18+K17+K16+K15+K14+K13+K12+K11</f>
        <v>1067143.7194399999</v>
      </c>
      <c r="L73" s="85">
        <f t="shared" si="3"/>
        <v>110.6</v>
      </c>
      <c r="M73" s="88">
        <f t="shared" si="4"/>
        <v>102401.10843999998</v>
      </c>
      <c r="P73" s="9"/>
      <c r="Q73" s="9"/>
      <c r="R73" s="9"/>
      <c r="S73" s="9"/>
      <c r="T73" s="9"/>
    </row>
    <row r="74" spans="1:20" s="16" customFormat="1" ht="35.25" customHeight="1" thickBot="1" x14ac:dyDescent="0.3">
      <c r="A74" s="25" t="s">
        <v>4</v>
      </c>
      <c r="B74" s="55">
        <f>B71+B54+B29+B22+B9</f>
        <v>12550185.064999999</v>
      </c>
      <c r="C74" s="56">
        <f>C71+C54+C29+C22+C9</f>
        <v>2222956.7531700004</v>
      </c>
      <c r="D74" s="73">
        <f t="shared" si="0"/>
        <v>17.7</v>
      </c>
      <c r="E74" s="58">
        <f>C74-B74</f>
        <v>-10327228.311829999</v>
      </c>
      <c r="F74" s="56">
        <f>F71+F54+F29+F22+F9</f>
        <v>1928410.1660000002</v>
      </c>
      <c r="G74" s="56">
        <f>G71+G54+G29+G22+G9</f>
        <v>2222956.7531700004</v>
      </c>
      <c r="H74" s="56">
        <f t="shared" si="1"/>
        <v>115.3</v>
      </c>
      <c r="I74" s="59">
        <f t="shared" si="2"/>
        <v>294546.58717000019</v>
      </c>
      <c r="J74" s="114">
        <f>J71+J54+J29+J22+J9</f>
        <v>1203849.0009999999</v>
      </c>
      <c r="K74" s="85">
        <f>K71+K54+K29+K22+K9</f>
        <v>1317255.5329300002</v>
      </c>
      <c r="L74" s="85">
        <f t="shared" si="3"/>
        <v>109.4</v>
      </c>
      <c r="M74" s="88">
        <f t="shared" si="4"/>
        <v>113406.53193000029</v>
      </c>
      <c r="P74" s="9"/>
      <c r="Q74" s="9"/>
      <c r="R74" s="9"/>
      <c r="S74" s="9"/>
      <c r="T74" s="9"/>
    </row>
    <row r="75" spans="1:20" s="16" customFormat="1" x14ac:dyDescent="0.25">
      <c r="B75" s="2"/>
      <c r="C75" s="6"/>
      <c r="D75" s="2"/>
      <c r="E75" s="2"/>
      <c r="F75" s="126"/>
      <c r="G75" s="2"/>
      <c r="H75" s="2"/>
      <c r="I75" s="2"/>
      <c r="J75" s="2"/>
      <c r="K75" s="2"/>
      <c r="L75" s="2"/>
      <c r="M75" s="2"/>
      <c r="P75" s="9"/>
      <c r="Q75" s="9"/>
      <c r="R75" s="9"/>
      <c r="S75" s="9"/>
      <c r="T75" s="9"/>
    </row>
    <row r="76" spans="1:20" s="16" customFormat="1" x14ac:dyDescent="0.25">
      <c r="B76" s="2"/>
      <c r="C76" s="6"/>
      <c r="D76" s="2"/>
      <c r="E76" s="2"/>
      <c r="F76" s="2"/>
      <c r="G76" s="2"/>
      <c r="H76" s="2"/>
      <c r="I76" s="2"/>
      <c r="J76" s="126"/>
      <c r="K76" s="126"/>
      <c r="L76" s="2"/>
      <c r="M76" s="2"/>
      <c r="P76" s="9"/>
      <c r="Q76" s="9"/>
      <c r="R76" s="9"/>
      <c r="S76" s="9"/>
      <c r="T76" s="9"/>
    </row>
    <row r="77" spans="1:20" s="16" customFormat="1" x14ac:dyDescent="0.25">
      <c r="A77" s="2"/>
      <c r="B77" s="2"/>
      <c r="C77" s="6"/>
      <c r="D77" s="2"/>
      <c r="E77" s="2"/>
      <c r="F77" s="2"/>
      <c r="G77" s="2"/>
      <c r="H77" s="2"/>
      <c r="I77" s="2"/>
      <c r="J77" s="2"/>
      <c r="K77" s="2"/>
      <c r="L77" s="2"/>
      <c r="M77" s="2"/>
      <c r="P77" s="9"/>
      <c r="Q77" s="9"/>
      <c r="R77" s="9"/>
      <c r="S77" s="9"/>
      <c r="T77" s="9"/>
    </row>
    <row r="78" spans="1:20" s="16" customFormat="1" x14ac:dyDescent="0.25">
      <c r="A78" s="2"/>
      <c r="B78" s="2"/>
      <c r="C78" s="6"/>
      <c r="D78" s="2"/>
      <c r="E78" s="2"/>
      <c r="F78" s="2"/>
      <c r="G78" s="2"/>
      <c r="H78" s="2"/>
      <c r="I78" s="2"/>
      <c r="J78" s="126"/>
      <c r="K78" s="2"/>
      <c r="L78" s="2"/>
      <c r="M78" s="2"/>
      <c r="P78" s="9"/>
      <c r="Q78" s="9"/>
      <c r="R78" s="9"/>
      <c r="S78" s="9"/>
      <c r="T78" s="9"/>
    </row>
    <row r="79" spans="1:20" s="16" customFormat="1" x14ac:dyDescent="0.25">
      <c r="A79" s="2"/>
      <c r="B79" s="2"/>
      <c r="C79" s="6"/>
      <c r="D79" s="2"/>
      <c r="E79" s="2"/>
      <c r="F79" s="2"/>
      <c r="G79" s="2"/>
      <c r="H79" s="2"/>
      <c r="I79" s="2"/>
      <c r="J79" s="2"/>
      <c r="K79" s="2"/>
      <c r="L79" s="2"/>
      <c r="M79" s="2"/>
      <c r="P79" s="9"/>
      <c r="Q79" s="9"/>
      <c r="R79" s="9"/>
      <c r="S79" s="9"/>
      <c r="T79" s="9"/>
    </row>
    <row r="80" spans="1:20" s="16" customFormat="1" x14ac:dyDescent="0.25">
      <c r="A80" s="2"/>
      <c r="B80" s="2"/>
      <c r="C80" s="6"/>
      <c r="D80" s="2"/>
      <c r="E80" s="2"/>
      <c r="F80" s="2"/>
      <c r="G80" s="2"/>
      <c r="H80" s="2"/>
      <c r="I80" s="2"/>
      <c r="J80" s="2"/>
      <c r="K80" s="2"/>
      <c r="L80" s="2"/>
      <c r="M80" s="2"/>
      <c r="P80" s="9"/>
      <c r="Q80" s="9"/>
      <c r="R80" s="9"/>
      <c r="S80" s="9"/>
      <c r="T80" s="9"/>
    </row>
    <row r="81" spans="1:20" s="16" customFormat="1" x14ac:dyDescent="0.25">
      <c r="A81" s="2"/>
      <c r="B81" s="2"/>
      <c r="C81" s="6"/>
      <c r="D81" s="2"/>
      <c r="E81" s="2"/>
      <c r="F81" s="2"/>
      <c r="G81" s="2"/>
      <c r="H81" s="2"/>
      <c r="I81" s="2"/>
      <c r="J81" s="2"/>
      <c r="K81" s="2"/>
      <c r="L81" s="2"/>
      <c r="M81" s="2"/>
      <c r="P81" s="9"/>
      <c r="Q81" s="9"/>
      <c r="R81" s="9"/>
      <c r="S81" s="9"/>
      <c r="T81" s="9"/>
    </row>
    <row r="82" spans="1:20" s="16" customFormat="1" x14ac:dyDescent="0.25">
      <c r="A82" s="2"/>
      <c r="B82" s="2"/>
      <c r="C82" s="6"/>
      <c r="D82" s="2"/>
      <c r="E82" s="2"/>
      <c r="F82" s="2"/>
      <c r="G82" s="2"/>
      <c r="H82" s="2"/>
      <c r="I82" s="2"/>
      <c r="J82" s="2"/>
      <c r="K82" s="2"/>
      <c r="L82" s="2"/>
      <c r="M82" s="2"/>
      <c r="P82" s="9"/>
      <c r="Q82" s="9"/>
      <c r="R82" s="9"/>
      <c r="S82" s="9"/>
      <c r="T82" s="9"/>
    </row>
    <row r="83" spans="1:20" s="16" customFormat="1" x14ac:dyDescent="0.25">
      <c r="A83" s="2"/>
      <c r="B83" s="2"/>
      <c r="C83" s="6"/>
      <c r="D83" s="2"/>
      <c r="E83" s="2"/>
      <c r="F83" s="2"/>
      <c r="G83" s="2"/>
      <c r="H83" s="2"/>
      <c r="I83" s="2"/>
      <c r="J83" s="2"/>
      <c r="K83" s="2"/>
      <c r="L83" s="2"/>
      <c r="M83" s="2"/>
      <c r="P83" s="9"/>
      <c r="Q83" s="9"/>
      <c r="R83" s="9"/>
      <c r="S83" s="9"/>
      <c r="T83" s="9"/>
    </row>
    <row r="84" spans="1:20" s="16" customFormat="1" x14ac:dyDescent="0.25">
      <c r="A84" s="2"/>
      <c r="B84" s="2"/>
      <c r="C84" s="6"/>
      <c r="D84" s="2"/>
      <c r="E84" s="2"/>
      <c r="F84" s="2"/>
      <c r="G84" s="2"/>
      <c r="H84" s="2"/>
      <c r="I84" s="2"/>
      <c r="J84" s="2"/>
      <c r="K84" s="2"/>
      <c r="L84" s="2"/>
      <c r="M84" s="2"/>
      <c r="P84" s="9"/>
      <c r="Q84" s="9"/>
      <c r="R84" s="9"/>
      <c r="S84" s="9"/>
      <c r="T84" s="9"/>
    </row>
    <row r="85" spans="1:20" x14ac:dyDescent="0.25">
      <c r="C85" s="6"/>
    </row>
    <row r="86" spans="1:20" x14ac:dyDescent="0.25">
      <c r="C86" s="6"/>
    </row>
    <row r="87" spans="1:20" x14ac:dyDescent="0.25">
      <c r="C87" s="6"/>
    </row>
    <row r="88" spans="1:20" x14ac:dyDescent="0.25">
      <c r="C88" s="6"/>
    </row>
    <row r="89" spans="1:20" x14ac:dyDescent="0.25">
      <c r="C89" s="6"/>
    </row>
    <row r="90" spans="1:20" x14ac:dyDescent="0.25">
      <c r="C90" s="6"/>
    </row>
    <row r="91" spans="1:20" x14ac:dyDescent="0.25">
      <c r="C91" s="6"/>
    </row>
    <row r="92" spans="1:20" x14ac:dyDescent="0.25">
      <c r="C92" s="6"/>
    </row>
    <row r="93" spans="1:20" x14ac:dyDescent="0.25">
      <c r="C93" s="6"/>
    </row>
    <row r="94" spans="1:20" x14ac:dyDescent="0.25">
      <c r="C94" s="6"/>
    </row>
    <row r="95" spans="1:20" x14ac:dyDescent="0.25">
      <c r="C95" s="6"/>
    </row>
    <row r="96" spans="1:20" x14ac:dyDescent="0.25">
      <c r="C96" s="6"/>
    </row>
    <row r="97" spans="3:3" x14ac:dyDescent="0.25">
      <c r="C97" s="6"/>
    </row>
    <row r="98" spans="3:3" x14ac:dyDescent="0.25">
      <c r="C98" s="6"/>
    </row>
    <row r="99" spans="3:3" x14ac:dyDescent="0.25">
      <c r="C99" s="6"/>
    </row>
    <row r="100" spans="3:3" x14ac:dyDescent="0.25">
      <c r="C100" s="6"/>
    </row>
    <row r="101" spans="3:3" x14ac:dyDescent="0.25">
      <c r="C101" s="6"/>
    </row>
    <row r="102" spans="3:3" x14ac:dyDescent="0.25">
      <c r="C102" s="6"/>
    </row>
    <row r="103" spans="3:3" x14ac:dyDescent="0.25">
      <c r="C103" s="6"/>
    </row>
    <row r="104" spans="3:3" x14ac:dyDescent="0.25">
      <c r="C104" s="6"/>
    </row>
    <row r="105" spans="3:3" x14ac:dyDescent="0.25">
      <c r="C105" s="6"/>
    </row>
    <row r="106" spans="3:3" x14ac:dyDescent="0.25">
      <c r="C106" s="6"/>
    </row>
    <row r="107" spans="3:3" x14ac:dyDescent="0.25">
      <c r="C107" s="6"/>
    </row>
    <row r="108" spans="3:3" x14ac:dyDescent="0.25">
      <c r="C108" s="6"/>
    </row>
    <row r="109" spans="3:3" x14ac:dyDescent="0.25">
      <c r="C109" s="6"/>
    </row>
    <row r="110" spans="3:3" x14ac:dyDescent="0.25">
      <c r="C110" s="6"/>
    </row>
    <row r="111" spans="3:3" x14ac:dyDescent="0.25">
      <c r="C111" s="6"/>
    </row>
    <row r="112" spans="3:3" x14ac:dyDescent="0.25">
      <c r="C112" s="6"/>
    </row>
    <row r="113" spans="3:3" x14ac:dyDescent="0.25">
      <c r="C113" s="6"/>
    </row>
    <row r="114" spans="3:3" x14ac:dyDescent="0.25">
      <c r="C114" s="6"/>
    </row>
    <row r="115" spans="3:3" x14ac:dyDescent="0.25">
      <c r="C115" s="6"/>
    </row>
    <row r="116" spans="3:3" x14ac:dyDescent="0.25">
      <c r="C116" s="6"/>
    </row>
    <row r="117" spans="3:3" x14ac:dyDescent="0.25">
      <c r="C117" s="6"/>
    </row>
    <row r="118" spans="3:3" x14ac:dyDescent="0.25">
      <c r="C118" s="6"/>
    </row>
    <row r="119" spans="3:3" x14ac:dyDescent="0.25">
      <c r="C119" s="6"/>
    </row>
    <row r="120" spans="3:3" x14ac:dyDescent="0.25">
      <c r="C120" s="6"/>
    </row>
    <row r="121" spans="3:3" x14ac:dyDescent="0.25">
      <c r="C121" s="6"/>
    </row>
    <row r="122" spans="3:3" x14ac:dyDescent="0.25">
      <c r="C122" s="6"/>
    </row>
    <row r="123" spans="3:3" x14ac:dyDescent="0.25">
      <c r="C123" s="6"/>
    </row>
    <row r="124" spans="3:3" x14ac:dyDescent="0.25">
      <c r="C124" s="6"/>
    </row>
    <row r="125" spans="3:3" x14ac:dyDescent="0.25">
      <c r="C125" s="6"/>
    </row>
    <row r="126" spans="3:3" x14ac:dyDescent="0.25">
      <c r="C126" s="6"/>
    </row>
    <row r="127" spans="3:3" x14ac:dyDescent="0.25">
      <c r="C127" s="6"/>
    </row>
    <row r="128" spans="3:3" x14ac:dyDescent="0.25">
      <c r="C128" s="6"/>
    </row>
    <row r="129" spans="3:3" x14ac:dyDescent="0.25">
      <c r="C129" s="6"/>
    </row>
    <row r="130" spans="3:3" x14ac:dyDescent="0.25">
      <c r="C130" s="6"/>
    </row>
    <row r="131" spans="3:3" x14ac:dyDescent="0.25">
      <c r="C131" s="6"/>
    </row>
    <row r="132" spans="3:3" x14ac:dyDescent="0.25">
      <c r="C132" s="6"/>
    </row>
    <row r="133" spans="3:3" x14ac:dyDescent="0.25">
      <c r="C133" s="6"/>
    </row>
    <row r="134" spans="3:3" x14ac:dyDescent="0.25">
      <c r="C134" s="6"/>
    </row>
    <row r="135" spans="3:3" x14ac:dyDescent="0.25">
      <c r="C135" s="6"/>
    </row>
    <row r="136" spans="3:3" x14ac:dyDescent="0.25">
      <c r="C136" s="6"/>
    </row>
    <row r="137" spans="3:3" x14ac:dyDescent="0.25">
      <c r="C137" s="6"/>
    </row>
    <row r="138" spans="3:3" x14ac:dyDescent="0.25">
      <c r="C138" s="6"/>
    </row>
    <row r="139" spans="3:3" x14ac:dyDescent="0.25">
      <c r="C139" s="6"/>
    </row>
    <row r="140" spans="3:3" x14ac:dyDescent="0.25">
      <c r="C140" s="6"/>
    </row>
    <row r="141" spans="3:3" x14ac:dyDescent="0.25">
      <c r="C141" s="6"/>
    </row>
    <row r="142" spans="3:3" x14ac:dyDescent="0.25">
      <c r="C142" s="6"/>
    </row>
    <row r="143" spans="3:3" x14ac:dyDescent="0.25">
      <c r="C143" s="6"/>
    </row>
    <row r="144" spans="3:3" x14ac:dyDescent="0.25">
      <c r="C144" s="6"/>
    </row>
    <row r="145" spans="3:3" x14ac:dyDescent="0.25">
      <c r="C145" s="6"/>
    </row>
    <row r="146" spans="3:3" x14ac:dyDescent="0.25">
      <c r="C146" s="6"/>
    </row>
    <row r="147" spans="3:3" x14ac:dyDescent="0.25">
      <c r="C147" s="6"/>
    </row>
    <row r="148" spans="3:3" x14ac:dyDescent="0.25">
      <c r="C148" s="6"/>
    </row>
    <row r="149" spans="3:3" x14ac:dyDescent="0.25">
      <c r="C149" s="6"/>
    </row>
    <row r="150" spans="3:3" x14ac:dyDescent="0.25">
      <c r="C150" s="6"/>
    </row>
    <row r="151" spans="3:3" x14ac:dyDescent="0.25">
      <c r="C151" s="6"/>
    </row>
    <row r="152" spans="3:3" x14ac:dyDescent="0.25">
      <c r="C152" s="6"/>
    </row>
    <row r="153" spans="3:3" x14ac:dyDescent="0.25">
      <c r="C153" s="6"/>
    </row>
    <row r="154" spans="3:3" x14ac:dyDescent="0.25">
      <c r="C154" s="6"/>
    </row>
    <row r="155" spans="3:3" x14ac:dyDescent="0.25">
      <c r="C155" s="6"/>
    </row>
    <row r="156" spans="3:3" x14ac:dyDescent="0.25">
      <c r="C156" s="6"/>
    </row>
    <row r="157" spans="3:3" x14ac:dyDescent="0.25">
      <c r="C157" s="6"/>
    </row>
    <row r="158" spans="3:3" x14ac:dyDescent="0.25">
      <c r="C158" s="6"/>
    </row>
    <row r="159" spans="3:3" x14ac:dyDescent="0.25">
      <c r="C159" s="6"/>
    </row>
    <row r="160" spans="3:3" x14ac:dyDescent="0.25">
      <c r="C160" s="6"/>
    </row>
    <row r="161" spans="3:3" x14ac:dyDescent="0.25">
      <c r="C161" s="6"/>
    </row>
    <row r="162" spans="3:3" x14ac:dyDescent="0.25">
      <c r="C162" s="6"/>
    </row>
    <row r="163" spans="3:3" x14ac:dyDescent="0.25">
      <c r="C163" s="6"/>
    </row>
    <row r="164" spans="3:3" x14ac:dyDescent="0.25">
      <c r="C164" s="6"/>
    </row>
    <row r="165" spans="3:3" x14ac:dyDescent="0.25">
      <c r="C165" s="6"/>
    </row>
    <row r="166" spans="3:3" x14ac:dyDescent="0.25">
      <c r="C166" s="6"/>
    </row>
    <row r="167" spans="3:3" x14ac:dyDescent="0.25">
      <c r="C167" s="6"/>
    </row>
    <row r="168" spans="3:3" x14ac:dyDescent="0.25">
      <c r="C168" s="6"/>
    </row>
    <row r="169" spans="3:3" x14ac:dyDescent="0.25">
      <c r="C169" s="6"/>
    </row>
    <row r="170" spans="3:3" x14ac:dyDescent="0.25">
      <c r="C170" s="6"/>
    </row>
    <row r="171" spans="3:3" x14ac:dyDescent="0.25">
      <c r="C171" s="6"/>
    </row>
    <row r="172" spans="3:3" x14ac:dyDescent="0.25">
      <c r="C172" s="6"/>
    </row>
    <row r="173" spans="3:3" x14ac:dyDescent="0.25">
      <c r="C173" s="6"/>
    </row>
    <row r="174" spans="3:3" x14ac:dyDescent="0.25">
      <c r="C174" s="6"/>
    </row>
    <row r="175" spans="3:3" x14ac:dyDescent="0.25">
      <c r="C175" s="6"/>
    </row>
    <row r="176" spans="3:3" x14ac:dyDescent="0.25">
      <c r="C176" s="6"/>
    </row>
    <row r="177" spans="3:3" x14ac:dyDescent="0.25">
      <c r="C177" s="6"/>
    </row>
    <row r="178" spans="3:3" x14ac:dyDescent="0.25">
      <c r="C178" s="6"/>
    </row>
    <row r="179" spans="3:3" x14ac:dyDescent="0.25">
      <c r="C179" s="6"/>
    </row>
    <row r="180" spans="3:3" x14ac:dyDescent="0.25">
      <c r="C180" s="6"/>
    </row>
    <row r="181" spans="3:3" x14ac:dyDescent="0.25">
      <c r="C181" s="6"/>
    </row>
    <row r="182" spans="3:3" x14ac:dyDescent="0.25">
      <c r="C182" s="6"/>
    </row>
    <row r="183" spans="3:3" x14ac:dyDescent="0.25">
      <c r="C183" s="6"/>
    </row>
    <row r="184" spans="3:3" x14ac:dyDescent="0.25">
      <c r="C184" s="6"/>
    </row>
    <row r="185" spans="3:3" x14ac:dyDescent="0.25">
      <c r="C185" s="6"/>
    </row>
    <row r="186" spans="3:3" x14ac:dyDescent="0.25">
      <c r="C186" s="6"/>
    </row>
    <row r="187" spans="3:3" x14ac:dyDescent="0.25">
      <c r="C187" s="6"/>
    </row>
    <row r="188" spans="3:3" x14ac:dyDescent="0.25">
      <c r="C188" s="6"/>
    </row>
  </sheetData>
  <mergeCells count="16">
    <mergeCell ref="A3:M3"/>
    <mergeCell ref="A2:M2"/>
    <mergeCell ref="A1:M1"/>
    <mergeCell ref="K6:K8"/>
    <mergeCell ref="L6:M7"/>
    <mergeCell ref="A5:A8"/>
    <mergeCell ref="B5:D5"/>
    <mergeCell ref="F5:I5"/>
    <mergeCell ref="J5:M5"/>
    <mergeCell ref="B6:B8"/>
    <mergeCell ref="C6:C8"/>
    <mergeCell ref="D6:D8"/>
    <mergeCell ref="F6:F8"/>
    <mergeCell ref="G6:G8"/>
    <mergeCell ref="H6:I7"/>
    <mergeCell ref="J6:J8"/>
  </mergeCells>
  <printOptions horizontalCentered="1"/>
  <pageMargins left="0.19685039370078741" right="0" top="0.39370078740157483" bottom="0.19685039370078741" header="0.39370078740157483" footer="7.874015748031496E-2"/>
  <pageSetup paperSize="9" scale="5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8</vt:i4>
      </vt:variant>
    </vt:vector>
  </HeadingPairs>
  <TitlesOfParts>
    <vt:vector size="12" baseType="lpstr">
      <vt:lpstr>Власні </vt:lpstr>
      <vt:lpstr>Динаміка</vt:lpstr>
      <vt:lpstr>Власні_до початкового плану_авт</vt:lpstr>
      <vt:lpstr>Власні  (по районах_авт.)</vt:lpstr>
      <vt:lpstr>'Власні '!Заголовки_для_друку</vt:lpstr>
      <vt:lpstr>'Власні  (по районах_авт.)'!Заголовки_для_друку</vt:lpstr>
      <vt:lpstr>'Власні_до початкового плану_авт'!Заголовки_для_друку</vt:lpstr>
      <vt:lpstr>Динаміка!Заголовки_для_друку</vt:lpstr>
      <vt:lpstr>'Власні '!Область_друку</vt:lpstr>
      <vt:lpstr>'Власні  (по районах_авт.)'!Область_друку</vt:lpstr>
      <vt:lpstr>'Власні_до початкового плану_авт'!Область_друку</vt:lpstr>
      <vt:lpstr>Динаміка!Область_друку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Куніш</cp:lastModifiedBy>
  <cp:lastPrinted>2026-03-02T13:11:36Z</cp:lastPrinted>
  <dcterms:created xsi:type="dcterms:W3CDTF">1996-10-08T23:32:33Z</dcterms:created>
  <dcterms:modified xsi:type="dcterms:W3CDTF">2026-03-06T07:19:22Z</dcterms:modified>
</cp:coreProperties>
</file>